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P:\Opisówka 2019\"/>
    </mc:Choice>
  </mc:AlternateContent>
  <xr:revisionPtr revIDLastSave="0" documentId="13_ncr:1_{FC03510A-9382-4DF0-A20A-D5A0DA89C7A7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104" i="1" l="1"/>
  <c r="I70" i="1"/>
  <c r="H70" i="1"/>
  <c r="I21" i="1"/>
  <c r="I20" i="1"/>
  <c r="H21" i="1"/>
  <c r="I8" i="1"/>
  <c r="H8" i="1"/>
  <c r="I63" i="1"/>
  <c r="H63" i="1"/>
  <c r="I53" i="1"/>
  <c r="H53" i="1"/>
  <c r="H52" i="1"/>
  <c r="J32" i="1"/>
  <c r="J24" i="1"/>
  <c r="J89" i="1"/>
  <c r="J87" i="1"/>
  <c r="J79" i="1"/>
  <c r="J77" i="1"/>
  <c r="J11" i="1"/>
  <c r="G102" i="1"/>
  <c r="E64" i="1"/>
  <c r="J47" i="1"/>
  <c r="J46" i="1"/>
  <c r="J45" i="1"/>
  <c r="J44" i="1"/>
  <c r="J43" i="1"/>
  <c r="J42" i="1"/>
  <c r="G41" i="1"/>
  <c r="I40" i="1"/>
  <c r="H40" i="1"/>
  <c r="F40" i="1"/>
  <c r="E40" i="1"/>
  <c r="J33" i="1"/>
  <c r="J31" i="1"/>
  <c r="J30" i="1"/>
  <c r="J29" i="1"/>
  <c r="J28" i="1"/>
  <c r="G27" i="1"/>
  <c r="I26" i="1"/>
  <c r="H26" i="1"/>
  <c r="F26" i="1"/>
  <c r="E26" i="1"/>
  <c r="E34" i="1"/>
  <c r="F34" i="1"/>
  <c r="H34" i="1"/>
  <c r="I34" i="1"/>
  <c r="G35" i="1"/>
  <c r="J36" i="1"/>
  <c r="J37" i="1"/>
  <c r="J38" i="1"/>
  <c r="J39" i="1"/>
  <c r="J69" i="1"/>
  <c r="G68" i="1"/>
  <c r="I67" i="1"/>
  <c r="H67" i="1"/>
  <c r="F67" i="1"/>
  <c r="E67" i="1"/>
  <c r="J103" i="1"/>
  <c r="I101" i="1"/>
  <c r="H101" i="1"/>
  <c r="F101" i="1"/>
  <c r="E101" i="1"/>
  <c r="E63" i="1" l="1"/>
  <c r="G34" i="1"/>
  <c r="J40" i="1"/>
  <c r="J34" i="1"/>
  <c r="G40" i="1"/>
  <c r="J26" i="1"/>
  <c r="G26" i="1"/>
  <c r="J101" i="1"/>
  <c r="J67" i="1"/>
  <c r="G67" i="1"/>
  <c r="G101" i="1"/>
  <c r="H20" i="1"/>
  <c r="H104" i="1" s="1"/>
  <c r="I15" i="1"/>
  <c r="I81" i="1"/>
  <c r="F8" i="1"/>
  <c r="F7" i="1" s="1"/>
  <c r="F15" i="1"/>
  <c r="F14" i="1" s="1"/>
  <c r="F21" i="1"/>
  <c r="F20" i="1" s="1"/>
  <c r="F49" i="1"/>
  <c r="F48" i="1" s="1"/>
  <c r="F53" i="1"/>
  <c r="F52" i="1" s="1"/>
  <c r="F64" i="1"/>
  <c r="F63" i="1" s="1"/>
  <c r="F57" i="1"/>
  <c r="F56" i="1" s="1"/>
  <c r="F71" i="1"/>
  <c r="F81" i="1"/>
  <c r="F91" i="1"/>
  <c r="F94" i="1"/>
  <c r="I71" i="1"/>
  <c r="I91" i="1"/>
  <c r="I94" i="1"/>
  <c r="H71" i="1"/>
  <c r="H81" i="1"/>
  <c r="H91" i="1"/>
  <c r="H94" i="1"/>
  <c r="H15" i="1"/>
  <c r="H14" i="1" s="1"/>
  <c r="E71" i="1"/>
  <c r="E81" i="1"/>
  <c r="E91" i="1"/>
  <c r="E94" i="1"/>
  <c r="G94" i="1" s="1"/>
  <c r="E8" i="1"/>
  <c r="E7" i="1" s="1"/>
  <c r="E15" i="1"/>
  <c r="E14" i="1" s="1"/>
  <c r="E21" i="1"/>
  <c r="E20" i="1" s="1"/>
  <c r="E49" i="1"/>
  <c r="E48" i="1" s="1"/>
  <c r="E53" i="1"/>
  <c r="E52" i="1" s="1"/>
  <c r="E57" i="1"/>
  <c r="E56" i="1" s="1"/>
  <c r="J23" i="1"/>
  <c r="J25" i="1"/>
  <c r="G22" i="1"/>
  <c r="J96" i="1"/>
  <c r="J97" i="1"/>
  <c r="J98" i="1"/>
  <c r="J99" i="1"/>
  <c r="J100" i="1"/>
  <c r="J90" i="1"/>
  <c r="J88" i="1"/>
  <c r="J86" i="1"/>
  <c r="J76" i="1"/>
  <c r="I57" i="1"/>
  <c r="I56" i="1" s="1"/>
  <c r="H57" i="1"/>
  <c r="H56" i="1" s="1"/>
  <c r="J59" i="1"/>
  <c r="J60" i="1"/>
  <c r="J61" i="1"/>
  <c r="G95" i="1"/>
  <c r="J93" i="1"/>
  <c r="J84" i="1"/>
  <c r="J85" i="1"/>
  <c r="J83" i="1"/>
  <c r="J74" i="1"/>
  <c r="J75" i="1"/>
  <c r="J78" i="1"/>
  <c r="J80" i="1"/>
  <c r="J73" i="1"/>
  <c r="G92" i="1"/>
  <c r="G82" i="1"/>
  <c r="I52" i="1"/>
  <c r="H7" i="1"/>
  <c r="H49" i="1"/>
  <c r="H48" i="1" s="1"/>
  <c r="H64" i="1"/>
  <c r="G72" i="1"/>
  <c r="J62" i="1"/>
  <c r="I7" i="1"/>
  <c r="J10" i="1"/>
  <c r="G58" i="1"/>
  <c r="G57" i="1" s="1"/>
  <c r="I64" i="1"/>
  <c r="J66" i="1"/>
  <c r="I49" i="1"/>
  <c r="I48" i="1" s="1"/>
  <c r="J17" i="1"/>
  <c r="J18" i="1"/>
  <c r="J19" i="1"/>
  <c r="G65" i="1"/>
  <c r="J55" i="1"/>
  <c r="J51" i="1"/>
  <c r="J13" i="1"/>
  <c r="J12" i="1"/>
  <c r="G16" i="1"/>
  <c r="G50" i="1"/>
  <c r="G54" i="1"/>
  <c r="G9" i="1"/>
  <c r="E70" i="1" l="1"/>
  <c r="F70" i="1"/>
  <c r="F104" i="1" s="1"/>
  <c r="G64" i="1"/>
  <c r="J64" i="1"/>
  <c r="G53" i="1"/>
  <c r="J94" i="1"/>
  <c r="J8" i="1"/>
  <c r="J71" i="1"/>
  <c r="J63" i="1"/>
  <c r="G71" i="1"/>
  <c r="G48" i="1"/>
  <c r="J21" i="1"/>
  <c r="J20" i="1" s="1"/>
  <c r="G81" i="1"/>
  <c r="G21" i="1"/>
  <c r="G20" i="1" s="1"/>
  <c r="G52" i="1"/>
  <c r="G8" i="1"/>
  <c r="J7" i="1"/>
  <c r="J91" i="1"/>
  <c r="G49" i="1"/>
  <c r="J52" i="1"/>
  <c r="J81" i="1"/>
  <c r="G91" i="1"/>
  <c r="J15" i="1"/>
  <c r="J56" i="1"/>
  <c r="G7" i="1"/>
  <c r="G14" i="1"/>
  <c r="G56" i="1"/>
  <c r="G15" i="1"/>
  <c r="J53" i="1"/>
  <c r="I14" i="1"/>
  <c r="J57" i="1"/>
  <c r="J70" i="1" l="1"/>
  <c r="I104" i="1"/>
  <c r="G63" i="1"/>
  <c r="E104" i="1"/>
  <c r="G104" i="1" s="1"/>
  <c r="G70" i="1"/>
  <c r="J14" i="1"/>
</calcChain>
</file>

<file path=xl/sharedStrings.xml><?xml version="1.0" encoding="utf-8"?>
<sst xmlns="http://schemas.openxmlformats.org/spreadsheetml/2006/main" count="314" uniqueCount="65">
  <si>
    <t xml:space="preserve">                          INFORMACJA Z WYKONANIA ZADAŃ ZLECONYCH</t>
  </si>
  <si>
    <t xml:space="preserve">                                          ZA I  PÓŁROCZE  2008  ROKU</t>
  </si>
  <si>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</si>
  <si>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</si>
  <si>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</si>
  <si>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</si>
  <si>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</si>
  <si>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</si>
  <si>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</si>
  <si>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</si>
  <si>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</si>
  <si>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010</t>
  </si>
  <si>
    <t>Rolnictwo i łowiectwo</t>
  </si>
  <si>
    <t>01095</t>
  </si>
  <si>
    <t>Dotacje celowe otrzymane z budżetu państwa na realizację zadań bieżących z zakresu administracji rządowej oraz innych zadań zleconych gminie (związkom gmin) ustawami</t>
  </si>
  <si>
    <t>-</t>
  </si>
  <si>
    <t>4170</t>
  </si>
  <si>
    <t>Wynagrodzenia bezosobowe</t>
  </si>
  <si>
    <t>4430</t>
  </si>
  <si>
    <t>Różne opłaty i składki</t>
  </si>
  <si>
    <t>750</t>
  </si>
  <si>
    <t>Administracja publiczna</t>
  </si>
  <si>
    <t>75011</t>
  </si>
  <si>
    <t>Urzędy wojewódzkie</t>
  </si>
  <si>
    <t>Składki na ubezpieczenia społeczne</t>
  </si>
  <si>
    <t>Składki na Fundusz Pracy</t>
  </si>
  <si>
    <t xml:space="preserve"> -</t>
  </si>
  <si>
    <t>Zakup materiałów i wyposażenia</t>
  </si>
  <si>
    <t>Urzędy naczelnych organów władzy państwowej, kontroli i ochrony prawa oraz sądownictwa</t>
  </si>
  <si>
    <t>Urzędy naczelnych organów władzy państwowej, kontroli i ochrony prawa</t>
  </si>
  <si>
    <t>Obrona narodowa</t>
  </si>
  <si>
    <t>Bezpieczeństwo publiczne i ochrona przeciwpożarowa</t>
  </si>
  <si>
    <t>Obrona cywilna</t>
  </si>
  <si>
    <t>Pomoc społeczna</t>
  </si>
  <si>
    <t>Świadczenia społeczne</t>
  </si>
  <si>
    <t xml:space="preserve">                         Ogółem:</t>
  </si>
  <si>
    <t>Pozostałe wydatki obronne</t>
  </si>
  <si>
    <t xml:space="preserve">                                                                              </t>
  </si>
  <si>
    <t>Wynagrodzenia osobowe pracowników</t>
  </si>
  <si>
    <t>Oświata i wychowanie</t>
  </si>
  <si>
    <t>4110</t>
  </si>
  <si>
    <t>Zakup usług pozostałych</t>
  </si>
  <si>
    <t>Zakup środków dydaktycznych i książek</t>
  </si>
  <si>
    <t>Pozostała działalność</t>
  </si>
  <si>
    <t>Dodatki mieszkaniowe</t>
  </si>
  <si>
    <t>Szkolenia pracowników niebędących członkami korpusu służby cywilnej</t>
  </si>
  <si>
    <t>Rodzina</t>
  </si>
  <si>
    <t>Świadczenie wychowawcze</t>
  </si>
  <si>
    <t>Świadczenia rodzinne, świadczenie z funduszu alimentacyjnego oraz składki na ubezpieczenia emerytalne i rentowe z ubezpieczenia społecznego</t>
  </si>
  <si>
    <t>Karta Dużej Rodziny</t>
  </si>
  <si>
    <t>Zapewnienie uczniom prawa do bezpłatnego dostępu do podręczników, materiałów edukacyjnych lub materiałów ćwiczeniowych</t>
  </si>
  <si>
    <t>Wspieranie rodziny</t>
  </si>
  <si>
    <t>Składki na fundusz pracy</t>
  </si>
  <si>
    <t>Wybory do rad gmin,rad powiatów i sejmików województw, wybory wójtów, burmistrzów i prezydentów miast</t>
  </si>
  <si>
    <t>Różne wydatki na rzecz osób fizycznych</t>
  </si>
  <si>
    <t>Informacja z wykonania zadań zleconych za rok 2019</t>
  </si>
  <si>
    <t>Składki na ubezp.zdr.opłacane za osoby przeb.na urlopach wych.</t>
  </si>
  <si>
    <t>Ośrodki pomocy społecznej</t>
  </si>
  <si>
    <t>Wybory do sejmu i senatu</t>
  </si>
  <si>
    <t>Wybory do Parlamentu Europejskiego</t>
  </si>
  <si>
    <t>4120</t>
  </si>
  <si>
    <t>Odpis na ZFŚS</t>
  </si>
  <si>
    <t>Składki na ubezp.zdrowotne</t>
  </si>
  <si>
    <t>Podróże służbowe krajowe</t>
  </si>
  <si>
    <t xml:space="preserve">Załącznik nr 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</si>
</sst>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8">
    <font>
      <sz val="10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u/>
      <sz val="10"/>
      <name val="Arial CE"/>
      <charset val="238"/>
    </font>
    <font>
      <b/>
      <sz val="16"/>
      <name val="Arial CE"/>
      <charset val="238"/>
    </font>
    <font>
      <b/>
      <sz val="9"/>
      <name val="Arial CE"/>
      <charset val="238"/>
    </font>
    <font>
      <sz val="8"/>
      <name val="Times New Roman CE"/>
      <charset val="238"/>
    </font>
    <font>
      <b/>
      <sz val="10"/>
      <name val="Times New Roman CE"/>
      <charset val="238"/>
    </font>
    <font>
      <sz val="6"/>
      <name val="Arial CE"/>
      <charset val="238"/>
    </font>
    <font>
      <sz val="16"/>
      <name val="Times New Roman CE"/>
      <charset val="238"/>
    </font>
    <font>
      <sz val="10"/>
      <name val="Times New Roman"/>
      <family val="1"/>
      <charset val="238"/>
    </font>
    <font>
      <sz val="8"/>
      <name val="Times New Roman"/>
      <family val="1"/>
      <charset val="238"/>
    </font>
    <font>
      <b/>
      <sz val="14"/>
      <name val="Times New Roman"/>
      <family val="1"/>
      <charset val="238"/>
    </font>
    <font>
      <sz val="14"/>
      <name val="Times New Roman"/>
      <family val="1"/>
      <charset val="238"/>
    </font>
    <font>
      <sz val="10"/>
      <color indexed="8"/>
      <name val="Czcionka tekstu podstawowego"/>
      <family val="2"/>
      <charset val="238"/>
    </font>
    <font>
      <b/>
      <sz val="12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125">
        <bgColor indexed="9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9" fontId="13" fillId="0" borderId="0" applyFont="0" applyFill="0" applyBorder="0" applyAlignment="0" applyProtection="0"/>
  </cellStyleXfs>
  <cellXfs count="102">
    <xf numFmtId="0" fontId="0" fillId="0" borderId="0" xfId="0"/>
    <xf numFmtId="0" fontId="1" fillId="0" borderId="0" xfId="2"/>
    <xf numFmtId="3" fontId="3" fillId="0" borderId="0" xfId="2" applyNumberFormat="1" applyFont="1"/>
    <xf numFmtId="0" fontId="2" fillId="0" borderId="0" xfId="2" applyFont="1" applyAlignment="1">
      <alignment horizontal="right" vertical="center" wrapText="1"/>
    </xf>
    <xf numFmtId="0" fontId="7" fillId="0" borderId="0" xfId="2" applyFont="1"/>
    <xf numFmtId="164" fontId="6" fillId="1" borderId="1" xfId="2" applyNumberFormat="1" applyFont="1" applyFill="1" applyBorder="1" applyAlignment="1">
      <alignment horizontal="center" vertical="center"/>
    </xf>
    <xf numFmtId="0" fontId="6" fillId="1" borderId="1" xfId="2" applyFont="1" applyFill="1" applyBorder="1" applyAlignment="1">
      <alignment horizontal="center" vertical="center"/>
    </xf>
    <xf numFmtId="0" fontId="6" fillId="1" borderId="1" xfId="2" applyFont="1" applyFill="1" applyBorder="1" applyAlignment="1">
      <alignment horizontal="center" vertical="center" wrapText="1"/>
    </xf>
    <xf numFmtId="3" fontId="8" fillId="0" borderId="0" xfId="2" applyNumberFormat="1" applyFont="1" applyAlignment="1">
      <alignment vertical="top"/>
    </xf>
    <xf numFmtId="165" fontId="9" fillId="0" borderId="1" xfId="2" applyNumberFormat="1" applyFont="1" applyBorder="1" applyAlignment="1">
      <alignment horizontal="right" vertical="center"/>
    </xf>
    <xf numFmtId="0" fontId="6" fillId="1" borderId="2" xfId="2" applyFont="1" applyFill="1" applyBorder="1" applyAlignment="1">
      <alignment horizontal="center" vertical="center" wrapText="1"/>
    </xf>
    <xf numFmtId="49" fontId="16" fillId="1" borderId="11" xfId="2" applyNumberFormat="1" applyFont="1" applyFill="1" applyBorder="1" applyAlignment="1">
      <alignment horizontal="center" vertical="top"/>
    </xf>
    <xf numFmtId="0" fontId="16" fillId="1" borderId="1" xfId="2" applyFont="1" applyFill="1" applyBorder="1" applyAlignment="1">
      <alignment horizontal="center" vertical="top"/>
    </xf>
    <xf numFmtId="3" fontId="16" fillId="1" borderId="1" xfId="2" applyNumberFormat="1" applyFont="1" applyFill="1" applyBorder="1" applyAlignment="1">
      <alignment horizontal="center" vertical="top"/>
    </xf>
    <xf numFmtId="165" fontId="16" fillId="1" borderId="1" xfId="2" applyNumberFormat="1" applyFont="1" applyFill="1" applyBorder="1" applyAlignment="1">
      <alignment horizontal="right" vertical="center"/>
    </xf>
    <xf numFmtId="10" fontId="16" fillId="1" borderId="1" xfId="2" applyNumberFormat="1" applyFont="1" applyFill="1" applyBorder="1" applyAlignment="1">
      <alignment horizontal="right" vertical="center" wrapText="1"/>
    </xf>
    <xf numFmtId="10" fontId="16" fillId="1" borderId="2" xfId="2" applyNumberFormat="1" applyFont="1" applyFill="1" applyBorder="1" applyAlignment="1">
      <alignment horizontal="right" vertical="center" wrapText="1"/>
    </xf>
    <xf numFmtId="0" fontId="16" fillId="2" borderId="11" xfId="2" applyFont="1" applyFill="1" applyBorder="1" applyAlignment="1">
      <alignment horizontal="center" vertical="top"/>
    </xf>
    <xf numFmtId="49" fontId="16" fillId="2" borderId="1" xfId="2" applyNumberFormat="1" applyFont="1" applyFill="1" applyBorder="1" applyAlignment="1">
      <alignment horizontal="center" vertical="top"/>
    </xf>
    <xf numFmtId="3" fontId="16" fillId="2" borderId="1" xfId="2" applyNumberFormat="1" applyFont="1" applyFill="1" applyBorder="1" applyAlignment="1">
      <alignment horizontal="center" vertical="top"/>
    </xf>
    <xf numFmtId="3" fontId="16" fillId="0" borderId="1" xfId="1" applyNumberFormat="1" applyFont="1" applyBorder="1" applyAlignment="1">
      <alignment horizontal="left" vertical="center" wrapText="1"/>
    </xf>
    <xf numFmtId="165" fontId="16" fillId="2" borderId="1" xfId="2" applyNumberFormat="1" applyFont="1" applyFill="1" applyBorder="1" applyAlignment="1">
      <alignment horizontal="right" vertical="center"/>
    </xf>
    <xf numFmtId="10" fontId="16" fillId="2" borderId="1" xfId="2" applyNumberFormat="1" applyFont="1" applyFill="1" applyBorder="1" applyAlignment="1">
      <alignment horizontal="right" vertical="center" wrapText="1"/>
    </xf>
    <xf numFmtId="10" fontId="16" fillId="0" borderId="2" xfId="2" applyNumberFormat="1" applyFont="1" applyBorder="1" applyAlignment="1">
      <alignment horizontal="right" vertical="center" wrapText="1"/>
    </xf>
    <xf numFmtId="49" fontId="9" fillId="2" borderId="1" xfId="2" applyNumberFormat="1" applyFont="1" applyFill="1" applyBorder="1" applyAlignment="1">
      <alignment horizontal="center" vertical="top"/>
    </xf>
    <xf numFmtId="0" fontId="9" fillId="0" borderId="1" xfId="2" applyFont="1" applyBorder="1" applyAlignment="1">
      <alignment horizontal="left" vertical="center" wrapText="1"/>
    </xf>
    <xf numFmtId="165" fontId="9" fillId="2" borderId="1" xfId="2" applyNumberFormat="1" applyFont="1" applyFill="1" applyBorder="1" applyAlignment="1">
      <alignment horizontal="right" vertical="center"/>
    </xf>
    <xf numFmtId="10" fontId="9" fillId="0" borderId="1" xfId="2" applyNumberFormat="1" applyFont="1" applyBorder="1" applyAlignment="1">
      <alignment horizontal="right" vertical="center" wrapText="1"/>
    </xf>
    <xf numFmtId="3" fontId="9" fillId="0" borderId="1" xfId="2" applyNumberFormat="1" applyFont="1" applyBorder="1" applyAlignment="1">
      <alignment horizontal="left" vertical="center" wrapText="1"/>
    </xf>
    <xf numFmtId="10" fontId="9" fillId="0" borderId="2" xfId="2" applyNumberFormat="1" applyFont="1" applyBorder="1" applyAlignment="1">
      <alignment horizontal="right" vertical="center" wrapText="1"/>
    </xf>
    <xf numFmtId="0" fontId="9" fillId="2" borderId="11" xfId="2" applyFont="1" applyFill="1" applyBorder="1" applyAlignment="1">
      <alignment horizontal="center" vertical="top"/>
    </xf>
    <xf numFmtId="3" fontId="9" fillId="2" borderId="1" xfId="2" applyNumberFormat="1" applyFont="1" applyFill="1" applyBorder="1" applyAlignment="1">
      <alignment horizontal="left" vertical="top"/>
    </xf>
    <xf numFmtId="165" fontId="9" fillId="2" borderId="1" xfId="2" applyNumberFormat="1" applyFont="1" applyFill="1" applyBorder="1" applyAlignment="1">
      <alignment vertical="center"/>
    </xf>
    <xf numFmtId="0" fontId="16" fillId="1" borderId="11" xfId="2" applyFont="1" applyFill="1" applyBorder="1" applyAlignment="1">
      <alignment horizontal="center" vertical="center"/>
    </xf>
    <xf numFmtId="0" fontId="16" fillId="1" borderId="1" xfId="2" applyFont="1" applyFill="1" applyBorder="1" applyAlignment="1">
      <alignment horizontal="center" vertical="center"/>
    </xf>
    <xf numFmtId="3" fontId="16" fillId="1" borderId="1" xfId="2" applyNumberFormat="1" applyFont="1" applyFill="1" applyBorder="1" applyAlignment="1">
      <alignment horizontal="center" vertical="center"/>
    </xf>
    <xf numFmtId="3" fontId="16" fillId="3" borderId="1" xfId="2" applyNumberFormat="1" applyFont="1" applyFill="1" applyBorder="1" applyAlignment="1">
      <alignment horizontal="left" vertical="center" wrapText="1"/>
    </xf>
    <xf numFmtId="0" fontId="16" fillId="0" borderId="11" xfId="2" applyFont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3" fontId="16" fillId="0" borderId="1" xfId="2" applyNumberFormat="1" applyFont="1" applyBorder="1" applyAlignment="1">
      <alignment horizontal="center" vertical="center"/>
    </xf>
    <xf numFmtId="3" fontId="16" fillId="0" borderId="1" xfId="2" applyNumberFormat="1" applyFont="1" applyBorder="1" applyAlignment="1">
      <alignment horizontal="left" vertical="center" wrapText="1"/>
    </xf>
    <xf numFmtId="165" fontId="16" fillId="0" borderId="1" xfId="2" applyNumberFormat="1" applyFont="1" applyBorder="1" applyAlignment="1">
      <alignment horizontal="right" vertical="center"/>
    </xf>
    <xf numFmtId="10" fontId="16" fillId="0" borderId="1" xfId="2" applyNumberFormat="1" applyFont="1" applyBorder="1" applyAlignment="1">
      <alignment horizontal="right" vertical="center" wrapText="1"/>
    </xf>
    <xf numFmtId="0" fontId="9" fillId="0" borderId="1" xfId="2" applyFont="1" applyBorder="1" applyAlignment="1">
      <alignment horizontal="center" vertical="center"/>
    </xf>
    <xf numFmtId="1" fontId="9" fillId="0" borderId="1" xfId="2" applyNumberFormat="1" applyFont="1" applyBorder="1" applyAlignment="1">
      <alignment horizontal="center" vertical="center"/>
    </xf>
    <xf numFmtId="0" fontId="9" fillId="0" borderId="1" xfId="2" applyFont="1" applyBorder="1" applyAlignment="1">
      <alignment wrapText="1"/>
    </xf>
    <xf numFmtId="3" fontId="16" fillId="1" borderId="1" xfId="2" applyNumberFormat="1" applyFont="1" applyFill="1" applyBorder="1" applyAlignment="1">
      <alignment horizontal="left" vertical="center" wrapText="1"/>
    </xf>
    <xf numFmtId="0" fontId="16" fillId="1" borderId="1" xfId="2" applyFont="1" applyFill="1" applyBorder="1" applyAlignment="1">
      <alignment horizontal="left" vertical="center" wrapText="1"/>
    </xf>
    <xf numFmtId="0" fontId="9" fillId="0" borderId="11" xfId="2" applyFont="1" applyBorder="1" applyAlignment="1">
      <alignment horizontal="center" vertical="center"/>
    </xf>
    <xf numFmtId="0" fontId="16" fillId="0" borderId="1" xfId="2" applyFont="1" applyBorder="1" applyAlignment="1">
      <alignment horizontal="left" vertical="center" wrapText="1"/>
    </xf>
    <xf numFmtId="10" fontId="16" fillId="4" borderId="2" xfId="2" applyNumberFormat="1" applyFont="1" applyFill="1" applyBorder="1" applyAlignment="1">
      <alignment horizontal="right" vertical="center" wrapText="1"/>
    </xf>
    <xf numFmtId="0" fontId="9" fillId="1" borderId="1" xfId="2" applyFont="1" applyFill="1" applyBorder="1" applyAlignment="1">
      <alignment horizontal="center" vertical="center"/>
    </xf>
    <xf numFmtId="0" fontId="17" fillId="0" borderId="1" xfId="0" applyFont="1" applyBorder="1"/>
    <xf numFmtId="10" fontId="16" fillId="0" borderId="1" xfId="3" applyNumberFormat="1" applyFont="1" applyBorder="1" applyAlignment="1">
      <alignment horizontal="right" vertical="center"/>
    </xf>
    <xf numFmtId="0" fontId="17" fillId="0" borderId="11" xfId="0" applyFont="1" applyBorder="1"/>
    <xf numFmtId="0" fontId="9" fillId="1" borderId="1" xfId="2" applyFont="1" applyFill="1" applyBorder="1"/>
    <xf numFmtId="10" fontId="16" fillId="1" borderId="1" xfId="3" applyNumberFormat="1" applyFont="1" applyFill="1" applyBorder="1" applyAlignment="1">
      <alignment horizontal="right" vertical="center"/>
    </xf>
    <xf numFmtId="10" fontId="16" fillId="1" borderId="2" xfId="3" applyNumberFormat="1" applyFont="1" applyFill="1" applyBorder="1" applyAlignment="1">
      <alignment horizontal="right" vertical="center"/>
    </xf>
    <xf numFmtId="4" fontId="16" fillId="1" borderId="1" xfId="2" applyNumberFormat="1" applyFont="1" applyFill="1" applyBorder="1" applyAlignment="1">
      <alignment horizontal="right" vertical="center"/>
    </xf>
    <xf numFmtId="0" fontId="9" fillId="0" borderId="12" xfId="2" applyFont="1" applyBorder="1" applyAlignment="1">
      <alignment horizontal="center" vertical="center"/>
    </xf>
    <xf numFmtId="0" fontId="16" fillId="0" borderId="13" xfId="2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left" vertical="center" wrapText="1"/>
    </xf>
    <xf numFmtId="165" fontId="16" fillId="0" borderId="13" xfId="2" applyNumberFormat="1" applyFont="1" applyBorder="1" applyAlignment="1">
      <alignment horizontal="right" vertical="center"/>
    </xf>
    <xf numFmtId="10" fontId="16" fillId="0" borderId="13" xfId="3" applyNumberFormat="1" applyFont="1" applyBorder="1" applyAlignment="1">
      <alignment horizontal="right" vertical="center"/>
    </xf>
    <xf numFmtId="10" fontId="16" fillId="0" borderId="14" xfId="3" applyNumberFormat="1" applyFont="1" applyBorder="1" applyAlignment="1">
      <alignment horizontal="right" vertical="center"/>
    </xf>
    <xf numFmtId="0" fontId="9" fillId="0" borderId="13" xfId="2" applyFont="1" applyBorder="1" applyAlignment="1">
      <alignment horizontal="center" vertical="center"/>
    </xf>
    <xf numFmtId="165" fontId="9" fillId="0" borderId="13" xfId="2" applyNumberFormat="1" applyFont="1" applyBorder="1" applyAlignment="1">
      <alignment horizontal="right" vertical="center"/>
    </xf>
    <xf numFmtId="10" fontId="9" fillId="0" borderId="13" xfId="2" applyNumberFormat="1" applyFont="1" applyBorder="1" applyAlignment="1">
      <alignment horizontal="right" vertical="center" wrapText="1"/>
    </xf>
    <xf numFmtId="10" fontId="16" fillId="0" borderId="13" xfId="2" applyNumberFormat="1" applyFont="1" applyBorder="1" applyAlignment="1">
      <alignment horizontal="right" vertical="center" wrapText="1"/>
    </xf>
    <xf numFmtId="10" fontId="9" fillId="0" borderId="14" xfId="2" applyNumberFormat="1" applyFont="1" applyBorder="1" applyAlignment="1">
      <alignment horizontal="right" vertical="center" wrapText="1"/>
    </xf>
    <xf numFmtId="10" fontId="16" fillId="0" borderId="14" xfId="2" applyNumberFormat="1" applyFont="1" applyBorder="1" applyAlignment="1">
      <alignment horizontal="right" vertical="center" wrapText="1"/>
    </xf>
    <xf numFmtId="0" fontId="16" fillId="0" borderId="13" xfId="2" applyFont="1" applyBorder="1" applyAlignment="1">
      <alignment horizontal="left" vertical="center" wrapText="1"/>
    </xf>
    <xf numFmtId="0" fontId="9" fillId="0" borderId="15" xfId="2" applyFont="1" applyBorder="1" applyAlignment="1">
      <alignment horizontal="center" vertical="center"/>
    </xf>
    <xf numFmtId="0" fontId="9" fillId="1" borderId="16" xfId="2" applyFont="1" applyFill="1" applyBorder="1" applyAlignment="1">
      <alignment horizontal="center" vertical="center"/>
    </xf>
    <xf numFmtId="0" fontId="9" fillId="1" borderId="17" xfId="2" applyFont="1" applyFill="1" applyBorder="1" applyAlignment="1">
      <alignment horizontal="center" vertical="center"/>
    </xf>
    <xf numFmtId="0" fontId="16" fillId="1" borderId="17" xfId="2" applyFont="1" applyFill="1" applyBorder="1" applyAlignment="1">
      <alignment vertical="center"/>
    </xf>
    <xf numFmtId="165" fontId="16" fillId="1" borderId="17" xfId="2" applyNumberFormat="1" applyFont="1" applyFill="1" applyBorder="1" applyAlignment="1">
      <alignment horizontal="right" vertical="center"/>
    </xf>
    <xf numFmtId="0" fontId="9" fillId="0" borderId="0" xfId="2" applyFont="1" applyBorder="1" applyAlignment="1">
      <alignment horizontal="center" vertical="center"/>
    </xf>
    <xf numFmtId="3" fontId="9" fillId="2" borderId="1" xfId="2" applyNumberFormat="1" applyFont="1" applyFill="1" applyBorder="1" applyAlignment="1">
      <alignment horizontal="left" vertical="top" wrapText="1"/>
    </xf>
    <xf numFmtId="0" fontId="5" fillId="0" borderId="0" xfId="2" applyFont="1" applyAlignment="1">
      <alignment horizontal="right"/>
    </xf>
    <xf numFmtId="0" fontId="6" fillId="1" borderId="9" xfId="2" applyFont="1" applyFill="1" applyBorder="1" applyAlignment="1">
      <alignment horizontal="center" vertical="center"/>
    </xf>
    <xf numFmtId="0" fontId="6" fillId="1" borderId="10" xfId="2" applyFont="1" applyFill="1" applyBorder="1" applyAlignment="1">
      <alignment horizontal="center" vertical="center"/>
    </xf>
    <xf numFmtId="0" fontId="10" fillId="0" borderId="0" xfId="2" applyFont="1"/>
    <xf numFmtId="0" fontId="11" fillId="0" borderId="0" xfId="2" applyFont="1"/>
    <xf numFmtId="0" fontId="12" fillId="0" borderId="0" xfId="2" applyFont="1"/>
    <xf numFmtId="0" fontId="14" fillId="0" borderId="0" xfId="2" applyFont="1" applyAlignment="1">
      <alignment horizontal="center"/>
    </xf>
    <xf numFmtId="0" fontId="9" fillId="0" borderId="0" xfId="0" applyFont="1" applyAlignment="1">
      <alignment horizontal="right"/>
    </xf>
    <xf numFmtId="0" fontId="6" fillId="1" borderId="3" xfId="2" applyFont="1" applyFill="1" applyBorder="1" applyAlignment="1">
      <alignment horizontal="center" vertical="center"/>
    </xf>
    <xf numFmtId="0" fontId="6" fillId="1" borderId="4" xfId="2" applyFont="1" applyFill="1" applyBorder="1" applyAlignment="1">
      <alignment horizontal="center" vertical="center"/>
    </xf>
    <xf numFmtId="0" fontId="4" fillId="1" borderId="5" xfId="2" applyFont="1" applyFill="1" applyBorder="1" applyAlignment="1">
      <alignment horizontal="center"/>
    </xf>
    <xf numFmtId="0" fontId="4" fillId="1" borderId="6" xfId="2" applyFont="1" applyFill="1" applyBorder="1" applyAlignment="1">
      <alignment horizontal="center"/>
    </xf>
    <xf numFmtId="0" fontId="4" fillId="1" borderId="7" xfId="2" applyFont="1" applyFill="1" applyBorder="1" applyAlignment="1">
      <alignment horizontal="center"/>
    </xf>
    <xf numFmtId="0" fontId="4" fillId="1" borderId="8" xfId="2" applyFont="1" applyFill="1" applyBorder="1" applyAlignment="1">
      <alignment horizontal="center"/>
    </xf>
    <xf numFmtId="3" fontId="6" fillId="1" borderId="9" xfId="2" applyNumberFormat="1" applyFont="1" applyFill="1" applyBorder="1" applyAlignment="1">
      <alignment horizontal="center" vertical="center"/>
    </xf>
    <xf numFmtId="3" fontId="6" fillId="1" borderId="10" xfId="2" applyNumberFormat="1" applyFont="1" applyFill="1" applyBorder="1" applyAlignment="1">
      <alignment horizontal="center" vertical="center"/>
    </xf>
    <xf numFmtId="165" fontId="16" fillId="1" borderId="2" xfId="2" applyNumberFormat="1" applyFont="1" applyFill="1" applyBorder="1" applyAlignment="1">
      <alignment horizontal="right" vertical="center"/>
    </xf>
    <xf numFmtId="165" fontId="16" fillId="0" borderId="2" xfId="2" applyNumberFormat="1" applyFont="1" applyBorder="1" applyAlignment="1">
      <alignment horizontal="right" vertical="center"/>
    </xf>
    <xf numFmtId="0" fontId="17" fillId="1" borderId="0" xfId="0" applyFont="1" applyFill="1" applyBorder="1"/>
    <xf numFmtId="0" fontId="17" fillId="0" borderId="0" xfId="0" applyFont="1" applyBorder="1"/>
    <xf numFmtId="0" fontId="15" fillId="0" borderId="0" xfId="0" applyFont="1" applyBorder="1" applyAlignment="1">
      <alignment wrapText="1"/>
    </xf>
    <xf numFmtId="10" fontId="16" fillId="0" borderId="17" xfId="2" applyNumberFormat="1" applyFont="1" applyBorder="1" applyAlignment="1">
      <alignment horizontal="right" vertical="center" wrapText="1"/>
    </xf>
    <xf numFmtId="10" fontId="9" fillId="0" borderId="18" xfId="2" applyNumberFormat="1" applyFont="1" applyBorder="1" applyAlignment="1">
      <alignment horizontal="right" vertical="center" wrapText="1"/>
    </xf>
  </cellXfs>
  <cellStyles count="4">
    <cellStyle name="Excel Built-in Normal" xfId="1" xr:uid="{00000000-0005-0000-0000-000000000000}"/>
    <cellStyle name="Normalny" xfId="0" builtinId="0"/>
    <cellStyle name="Normalny 2" xfId="2" xr:uid="{00000000-0005-0000-0000-000002000000}"/>
    <cellStyle name="Procentowy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"/>
  <sheetViews>
    <sheetView tabSelected="1" zoomScaleNormal="200" workbookViewId="0">
      <selection activeCell="A5" sqref="A5:J104"/>
    </sheetView>
  </sheetViews>
  <sheetFormatPr defaultRowHeight="12.75"/>
  <cols>
    <col min="1" max="1" width="5.140625" bestFit="1" customWidth="1"/>
    <col min="2" max="2" width="8.140625" customWidth="1"/>
    <col min="3" max="3" width="6" customWidth="1"/>
    <col min="4" max="4" width="28.28515625" customWidth="1"/>
    <col min="5" max="6" width="11.7109375" bestFit="1" customWidth="1"/>
    <col min="7" max="7" width="11.140625" customWidth="1"/>
    <col min="8" max="9" width="11.7109375" bestFit="1" customWidth="1"/>
    <col min="10" max="10" width="12.7109375" customWidth="1"/>
  </cols>
  <sheetData>
    <row r="1" spans="1:10">
      <c r="A1" s="1"/>
      <c r="B1" s="1"/>
      <c r="C1" s="1"/>
      <c r="D1" s="1"/>
      <c r="E1" s="1"/>
      <c r="F1" s="1"/>
      <c r="G1" s="1"/>
      <c r="H1" s="79"/>
      <c r="I1" s="79"/>
      <c r="J1" s="79"/>
    </row>
    <row r="2" spans="1:10" ht="15.75" customHeight="1">
      <c r="A2" s="4"/>
      <c r="B2" s="4"/>
      <c r="C2" s="4"/>
      <c r="D2" s="4"/>
      <c r="E2" s="4"/>
      <c r="F2" s="1"/>
      <c r="G2" s="86" t="s">
        <v>64</v>
      </c>
      <c r="H2" s="86"/>
      <c r="I2" s="86"/>
      <c r="J2" s="86"/>
    </row>
    <row r="3" spans="1:10" ht="20.25">
      <c r="A3" s="1"/>
      <c r="B3" s="3"/>
      <c r="C3" s="2" t="s">
        <v>0</v>
      </c>
      <c r="D3" s="83"/>
      <c r="E3" s="84"/>
      <c r="F3" s="84"/>
      <c r="G3" s="84"/>
      <c r="H3" s="84"/>
      <c r="I3" s="82" t="s">
        <v>37</v>
      </c>
      <c r="J3" s="82"/>
    </row>
    <row r="4" spans="1:10" ht="21" customHeight="1" thickBot="1">
      <c r="A4" s="1"/>
      <c r="B4" s="1"/>
      <c r="C4" s="8" t="s">
        <v>1</v>
      </c>
      <c r="D4" s="85" t="s">
        <v>55</v>
      </c>
      <c r="E4" s="85"/>
      <c r="F4" s="85"/>
      <c r="G4" s="85"/>
      <c r="H4" s="85"/>
      <c r="I4" s="1"/>
      <c r="J4" s="1"/>
    </row>
    <row r="5" spans="1:10">
      <c r="A5" s="87" t="s">
        <v>2</v>
      </c>
      <c r="B5" s="80" t="s">
        <v>3</v>
      </c>
      <c r="C5" s="93" t="s">
        <v>4</v>
      </c>
      <c r="D5" s="93" t="s">
        <v>5</v>
      </c>
      <c r="E5" s="89" t="s">
        <v>6</v>
      </c>
      <c r="F5" s="90"/>
      <c r="G5" s="91"/>
      <c r="H5" s="89" t="s">
        <v>7</v>
      </c>
      <c r="I5" s="90"/>
      <c r="J5" s="92"/>
    </row>
    <row r="6" spans="1:10" ht="25.5">
      <c r="A6" s="88"/>
      <c r="B6" s="81"/>
      <c r="C6" s="94"/>
      <c r="D6" s="94"/>
      <c r="E6" s="5" t="s">
        <v>8</v>
      </c>
      <c r="F6" s="6" t="s">
        <v>9</v>
      </c>
      <c r="G6" s="7" t="s">
        <v>10</v>
      </c>
      <c r="H6" s="5" t="s">
        <v>8</v>
      </c>
      <c r="I6" s="6" t="s">
        <v>9</v>
      </c>
      <c r="J6" s="10" t="s">
        <v>10</v>
      </c>
    </row>
    <row r="7" spans="1:10">
      <c r="A7" s="11" t="s">
        <v>11</v>
      </c>
      <c r="B7" s="12"/>
      <c r="C7" s="13"/>
      <c r="D7" s="13" t="s">
        <v>12</v>
      </c>
      <c r="E7" s="14">
        <f>E8</f>
        <v>12041.38</v>
      </c>
      <c r="F7" s="14">
        <f>F8</f>
        <v>12041.38</v>
      </c>
      <c r="G7" s="15">
        <f>F7/E7</f>
        <v>1</v>
      </c>
      <c r="H7" s="14">
        <f>H8</f>
        <v>12041.380000000001</v>
      </c>
      <c r="I7" s="14">
        <f>I8</f>
        <v>12041.380000000001</v>
      </c>
      <c r="J7" s="16">
        <f>I7/H7</f>
        <v>1</v>
      </c>
    </row>
    <row r="8" spans="1:10">
      <c r="A8" s="17"/>
      <c r="B8" s="18" t="s">
        <v>13</v>
      </c>
      <c r="C8" s="19"/>
      <c r="D8" s="20" t="s">
        <v>43</v>
      </c>
      <c r="E8" s="21">
        <f>E9</f>
        <v>12041.38</v>
      </c>
      <c r="F8" s="21">
        <f>F9</f>
        <v>12041.38</v>
      </c>
      <c r="G8" s="22">
        <f>F8/E8</f>
        <v>1</v>
      </c>
      <c r="H8" s="21">
        <f>H12+H13+H10+H11</f>
        <v>12041.380000000001</v>
      </c>
      <c r="I8" s="21">
        <f>I12+I13+I10+I11</f>
        <v>12041.380000000001</v>
      </c>
      <c r="J8" s="23">
        <f>I8/H8</f>
        <v>1</v>
      </c>
    </row>
    <row r="9" spans="1:10" ht="76.5">
      <c r="A9" s="17"/>
      <c r="B9" s="18"/>
      <c r="C9" s="24">
        <v>2010</v>
      </c>
      <c r="D9" s="25" t="s">
        <v>14</v>
      </c>
      <c r="E9" s="26">
        <v>12041.38</v>
      </c>
      <c r="F9" s="26">
        <v>12041.38</v>
      </c>
      <c r="G9" s="27">
        <f>F9/E9</f>
        <v>1</v>
      </c>
      <c r="H9" s="21"/>
      <c r="I9" s="21"/>
      <c r="J9" s="23" t="s">
        <v>15</v>
      </c>
    </row>
    <row r="10" spans="1:10">
      <c r="A10" s="17"/>
      <c r="B10" s="18"/>
      <c r="C10" s="24" t="s">
        <v>40</v>
      </c>
      <c r="D10" s="28" t="s">
        <v>24</v>
      </c>
      <c r="E10" s="26" t="s">
        <v>15</v>
      </c>
      <c r="F10" s="26" t="s">
        <v>15</v>
      </c>
      <c r="G10" s="27" t="s">
        <v>26</v>
      </c>
      <c r="H10" s="26">
        <v>34.29</v>
      </c>
      <c r="I10" s="26">
        <v>34.29</v>
      </c>
      <c r="J10" s="29">
        <f>I10/H10</f>
        <v>1</v>
      </c>
    </row>
    <row r="11" spans="1:10">
      <c r="A11" s="17"/>
      <c r="B11" s="18"/>
      <c r="C11" s="24" t="s">
        <v>60</v>
      </c>
      <c r="D11" s="28" t="s">
        <v>25</v>
      </c>
      <c r="E11" s="26"/>
      <c r="F11" s="26"/>
      <c r="G11" s="27"/>
      <c r="H11" s="26">
        <v>2.33</v>
      </c>
      <c r="I11" s="26">
        <v>2.33</v>
      </c>
      <c r="J11" s="29">
        <f>I11/H11</f>
        <v>1</v>
      </c>
    </row>
    <row r="12" spans="1:10">
      <c r="A12" s="30"/>
      <c r="B12" s="24"/>
      <c r="C12" s="24" t="s">
        <v>16</v>
      </c>
      <c r="D12" s="31" t="s">
        <v>17</v>
      </c>
      <c r="E12" s="26" t="s">
        <v>15</v>
      </c>
      <c r="F12" s="26" t="s">
        <v>15</v>
      </c>
      <c r="G12" s="27" t="s">
        <v>26</v>
      </c>
      <c r="H12" s="32">
        <v>199.48</v>
      </c>
      <c r="I12" s="26">
        <v>199.48</v>
      </c>
      <c r="J12" s="29">
        <f t="shared" ref="J12:J39" si="0">I12/H12</f>
        <v>1</v>
      </c>
    </row>
    <row r="13" spans="1:10">
      <c r="A13" s="30"/>
      <c r="B13" s="24"/>
      <c r="C13" s="24" t="s">
        <v>18</v>
      </c>
      <c r="D13" s="31" t="s">
        <v>19</v>
      </c>
      <c r="E13" s="26" t="s">
        <v>15</v>
      </c>
      <c r="F13" s="26" t="s">
        <v>15</v>
      </c>
      <c r="G13" s="27" t="s">
        <v>26</v>
      </c>
      <c r="H13" s="32">
        <v>11805.28</v>
      </c>
      <c r="I13" s="26">
        <v>11805.28</v>
      </c>
      <c r="J13" s="29">
        <f t="shared" si="0"/>
        <v>1</v>
      </c>
    </row>
    <row r="14" spans="1:10">
      <c r="A14" s="33" t="s">
        <v>20</v>
      </c>
      <c r="B14" s="34"/>
      <c r="C14" s="35"/>
      <c r="D14" s="36" t="s">
        <v>21</v>
      </c>
      <c r="E14" s="14">
        <f>E15</f>
        <v>78265</v>
      </c>
      <c r="F14" s="14">
        <f>F15</f>
        <v>78265</v>
      </c>
      <c r="G14" s="15">
        <f>F14/E14</f>
        <v>1</v>
      </c>
      <c r="H14" s="14">
        <f>H15</f>
        <v>78265</v>
      </c>
      <c r="I14" s="14">
        <f>I15</f>
        <v>78265</v>
      </c>
      <c r="J14" s="16">
        <f t="shared" si="0"/>
        <v>1</v>
      </c>
    </row>
    <row r="15" spans="1:10">
      <c r="A15" s="37"/>
      <c r="B15" s="38" t="s">
        <v>22</v>
      </c>
      <c r="C15" s="39"/>
      <c r="D15" s="40" t="s">
        <v>23</v>
      </c>
      <c r="E15" s="41">
        <f>E16</f>
        <v>78265</v>
      </c>
      <c r="F15" s="41">
        <f>F16</f>
        <v>78265</v>
      </c>
      <c r="G15" s="42">
        <f>F15/E15</f>
        <v>1</v>
      </c>
      <c r="H15" s="41">
        <f>SUM(H17:H19)</f>
        <v>78265</v>
      </c>
      <c r="I15" s="41">
        <f>SUM(I17:I19)</f>
        <v>78265</v>
      </c>
      <c r="J15" s="23">
        <f t="shared" si="0"/>
        <v>1</v>
      </c>
    </row>
    <row r="16" spans="1:10" ht="76.5">
      <c r="A16" s="37"/>
      <c r="B16" s="38"/>
      <c r="C16" s="43">
        <v>2010</v>
      </c>
      <c r="D16" s="25" t="s">
        <v>14</v>
      </c>
      <c r="E16" s="9">
        <v>78265</v>
      </c>
      <c r="F16" s="9">
        <v>78265</v>
      </c>
      <c r="G16" s="27">
        <f>F16/E16</f>
        <v>1</v>
      </c>
      <c r="H16" s="41" t="s">
        <v>15</v>
      </c>
      <c r="I16" s="41" t="s">
        <v>15</v>
      </c>
      <c r="J16" s="23" t="s">
        <v>15</v>
      </c>
    </row>
    <row r="17" spans="1:10" ht="25.5">
      <c r="A17" s="37"/>
      <c r="B17" s="38"/>
      <c r="C17" s="44">
        <v>4010</v>
      </c>
      <c r="D17" s="45" t="s">
        <v>38</v>
      </c>
      <c r="E17" s="41" t="s">
        <v>15</v>
      </c>
      <c r="F17" s="41" t="s">
        <v>15</v>
      </c>
      <c r="G17" s="41" t="s">
        <v>15</v>
      </c>
      <c r="H17" s="9">
        <v>65667.19</v>
      </c>
      <c r="I17" s="9">
        <v>65667.19</v>
      </c>
      <c r="J17" s="29">
        <f t="shared" si="0"/>
        <v>1</v>
      </c>
    </row>
    <row r="18" spans="1:10" ht="12.75" customHeight="1">
      <c r="A18" s="37"/>
      <c r="B18" s="38"/>
      <c r="C18" s="44">
        <v>4110</v>
      </c>
      <c r="D18" s="28" t="s">
        <v>24</v>
      </c>
      <c r="E18" s="41" t="s">
        <v>15</v>
      </c>
      <c r="F18" s="41" t="s">
        <v>15</v>
      </c>
      <c r="G18" s="41" t="s">
        <v>15</v>
      </c>
      <c r="H18" s="9">
        <v>11288.19</v>
      </c>
      <c r="I18" s="9">
        <v>11288.19</v>
      </c>
      <c r="J18" s="29">
        <f t="shared" si="0"/>
        <v>1</v>
      </c>
    </row>
    <row r="19" spans="1:10">
      <c r="A19" s="37"/>
      <c r="B19" s="38"/>
      <c r="C19" s="44">
        <v>4120</v>
      </c>
      <c r="D19" s="28" t="s">
        <v>25</v>
      </c>
      <c r="E19" s="41" t="s">
        <v>15</v>
      </c>
      <c r="F19" s="41" t="s">
        <v>15</v>
      </c>
      <c r="G19" s="41" t="s">
        <v>15</v>
      </c>
      <c r="H19" s="9">
        <v>1309.6199999999999</v>
      </c>
      <c r="I19" s="9">
        <v>1309.6199999999999</v>
      </c>
      <c r="J19" s="29">
        <f t="shared" si="0"/>
        <v>1</v>
      </c>
    </row>
    <row r="20" spans="1:10" ht="47.25" customHeight="1">
      <c r="A20" s="33">
        <v>751</v>
      </c>
      <c r="B20" s="34"/>
      <c r="C20" s="34"/>
      <c r="D20" s="46" t="s">
        <v>28</v>
      </c>
      <c r="E20" s="14">
        <f t="shared" ref="E20:J20" si="1">E21+E26+E34+E40</f>
        <v>54996</v>
      </c>
      <c r="F20" s="14">
        <f t="shared" si="1"/>
        <v>53853.19</v>
      </c>
      <c r="G20" s="14">
        <f t="shared" si="1"/>
        <v>3.9507160323286472</v>
      </c>
      <c r="H20" s="14">
        <f t="shared" si="1"/>
        <v>54996</v>
      </c>
      <c r="I20" s="14">
        <f t="shared" si="1"/>
        <v>53853.19000000001</v>
      </c>
      <c r="J20" s="95">
        <f t="shared" si="1"/>
        <v>3.9507160323286477</v>
      </c>
    </row>
    <row r="21" spans="1:10" ht="38.25">
      <c r="A21" s="37"/>
      <c r="B21" s="38">
        <v>75101</v>
      </c>
      <c r="C21" s="38"/>
      <c r="D21" s="40" t="s">
        <v>29</v>
      </c>
      <c r="E21" s="41">
        <f>E22</f>
        <v>1176</v>
      </c>
      <c r="F21" s="41">
        <f>F22</f>
        <v>1175.99</v>
      </c>
      <c r="G21" s="42">
        <f t="shared" ref="G21:G35" si="2">F21/E21</f>
        <v>0.99999149659863951</v>
      </c>
      <c r="H21" s="41">
        <f>SUM(H23:H25)</f>
        <v>1176</v>
      </c>
      <c r="I21" s="41">
        <f>SUM(I23:I25)</f>
        <v>1175.99</v>
      </c>
      <c r="J21" s="23">
        <f>I21/H21</f>
        <v>0.99999149659863951</v>
      </c>
    </row>
    <row r="22" spans="1:10" ht="76.5">
      <c r="A22" s="37"/>
      <c r="B22" s="38"/>
      <c r="C22" s="43">
        <v>2010</v>
      </c>
      <c r="D22" s="25" t="s">
        <v>14</v>
      </c>
      <c r="E22" s="9">
        <v>1176</v>
      </c>
      <c r="F22" s="9">
        <v>1175.99</v>
      </c>
      <c r="G22" s="27">
        <f t="shared" si="2"/>
        <v>0.99999149659863951</v>
      </c>
      <c r="H22" s="41" t="s">
        <v>15</v>
      </c>
      <c r="I22" s="41" t="s">
        <v>15</v>
      </c>
      <c r="J22" s="96" t="s">
        <v>15</v>
      </c>
    </row>
    <row r="23" spans="1:10">
      <c r="A23" s="37"/>
      <c r="B23" s="38"/>
      <c r="C23" s="44">
        <v>4110</v>
      </c>
      <c r="D23" s="28" t="s">
        <v>24</v>
      </c>
      <c r="E23" s="41" t="s">
        <v>15</v>
      </c>
      <c r="F23" s="41" t="s">
        <v>15</v>
      </c>
      <c r="G23" s="41" t="s">
        <v>15</v>
      </c>
      <c r="H23" s="9">
        <v>169.84</v>
      </c>
      <c r="I23" s="9">
        <v>169.84</v>
      </c>
      <c r="J23" s="29">
        <f t="shared" si="0"/>
        <v>1</v>
      </c>
    </row>
    <row r="24" spans="1:10">
      <c r="A24" s="37"/>
      <c r="B24" s="38"/>
      <c r="C24" s="44">
        <v>4170</v>
      </c>
      <c r="D24" s="28" t="s">
        <v>17</v>
      </c>
      <c r="E24" s="41"/>
      <c r="F24" s="41"/>
      <c r="G24" s="41"/>
      <c r="H24" s="9">
        <v>988.03</v>
      </c>
      <c r="I24" s="9">
        <v>988.02</v>
      </c>
      <c r="J24" s="29">
        <f t="shared" si="0"/>
        <v>0.99998987884983248</v>
      </c>
    </row>
    <row r="25" spans="1:10">
      <c r="A25" s="37"/>
      <c r="B25" s="38"/>
      <c r="C25" s="44">
        <v>4120</v>
      </c>
      <c r="D25" s="28" t="s">
        <v>25</v>
      </c>
      <c r="E25" s="41" t="s">
        <v>15</v>
      </c>
      <c r="F25" s="41" t="s">
        <v>15</v>
      </c>
      <c r="G25" s="41" t="s">
        <v>15</v>
      </c>
      <c r="H25" s="9">
        <v>18.13</v>
      </c>
      <c r="I25" s="9">
        <v>18.13</v>
      </c>
      <c r="J25" s="29">
        <f t="shared" si="0"/>
        <v>1</v>
      </c>
    </row>
    <row r="26" spans="1:10">
      <c r="A26" s="37"/>
      <c r="B26" s="38">
        <v>75108</v>
      </c>
      <c r="C26" s="38"/>
      <c r="D26" s="40" t="s">
        <v>58</v>
      </c>
      <c r="E26" s="41">
        <f>E27</f>
        <v>29912</v>
      </c>
      <c r="F26" s="41">
        <f>F27</f>
        <v>29187.5</v>
      </c>
      <c r="G26" s="42">
        <f t="shared" ref="G26:G27" si="3">F26/E26</f>
        <v>0.97577895159133454</v>
      </c>
      <c r="H26" s="41">
        <f>SUM(H28:H33)</f>
        <v>29912.000000000004</v>
      </c>
      <c r="I26" s="41">
        <f>SUM(I28:I33)</f>
        <v>29187.500000000004</v>
      </c>
      <c r="J26" s="23">
        <f t="shared" ref="J26" si="4">I26/H26</f>
        <v>0.97577895159133454</v>
      </c>
    </row>
    <row r="27" spans="1:10" ht="58.5" customHeight="1">
      <c r="A27" s="37"/>
      <c r="B27" s="38"/>
      <c r="C27" s="43">
        <v>2010</v>
      </c>
      <c r="D27" s="28" t="s">
        <v>14</v>
      </c>
      <c r="E27" s="9">
        <v>29912</v>
      </c>
      <c r="F27" s="9">
        <v>29187.5</v>
      </c>
      <c r="G27" s="27">
        <f t="shared" si="3"/>
        <v>0.97577895159133454</v>
      </c>
      <c r="H27" s="41" t="s">
        <v>15</v>
      </c>
      <c r="I27" s="41" t="s">
        <v>15</v>
      </c>
      <c r="J27" s="96" t="s">
        <v>15</v>
      </c>
    </row>
    <row r="28" spans="1:10" ht="58.5" customHeight="1">
      <c r="A28" s="37"/>
      <c r="B28" s="38"/>
      <c r="C28" s="43">
        <v>3030</v>
      </c>
      <c r="D28" s="28" t="s">
        <v>54</v>
      </c>
      <c r="E28" s="41" t="s">
        <v>15</v>
      </c>
      <c r="F28" s="41" t="s">
        <v>15</v>
      </c>
      <c r="G28" s="41" t="s">
        <v>15</v>
      </c>
      <c r="H28" s="9">
        <v>18000</v>
      </c>
      <c r="I28" s="9">
        <v>17300</v>
      </c>
      <c r="J28" s="29">
        <f t="shared" ref="J28:J33" si="5">I28/H28</f>
        <v>0.96111111111111114</v>
      </c>
    </row>
    <row r="29" spans="1:10">
      <c r="A29" s="37"/>
      <c r="B29" s="38"/>
      <c r="C29" s="43">
        <v>4110</v>
      </c>
      <c r="D29" s="28" t="s">
        <v>24</v>
      </c>
      <c r="E29" s="41" t="s">
        <v>15</v>
      </c>
      <c r="F29" s="41" t="s">
        <v>15</v>
      </c>
      <c r="G29" s="41" t="s">
        <v>15</v>
      </c>
      <c r="H29" s="9">
        <v>747.77</v>
      </c>
      <c r="I29" s="9">
        <v>747.77</v>
      </c>
      <c r="J29" s="29">
        <f t="shared" si="5"/>
        <v>1</v>
      </c>
    </row>
    <row r="30" spans="1:10">
      <c r="A30" s="37"/>
      <c r="B30" s="38"/>
      <c r="C30" s="43">
        <v>4120</v>
      </c>
      <c r="D30" s="28" t="s">
        <v>25</v>
      </c>
      <c r="E30" s="41" t="s">
        <v>15</v>
      </c>
      <c r="F30" s="41" t="s">
        <v>15</v>
      </c>
      <c r="G30" s="41" t="s">
        <v>15</v>
      </c>
      <c r="H30" s="9">
        <v>106.58</v>
      </c>
      <c r="I30" s="9">
        <v>82.08</v>
      </c>
      <c r="J30" s="29">
        <f t="shared" si="5"/>
        <v>0.77012572715331207</v>
      </c>
    </row>
    <row r="31" spans="1:10">
      <c r="A31" s="37"/>
      <c r="B31" s="38"/>
      <c r="C31" s="43">
        <v>4170</v>
      </c>
      <c r="D31" s="31" t="s">
        <v>17</v>
      </c>
      <c r="E31" s="41" t="s">
        <v>15</v>
      </c>
      <c r="F31" s="41" t="s">
        <v>15</v>
      </c>
      <c r="G31" s="41" t="s">
        <v>15</v>
      </c>
      <c r="H31" s="9">
        <v>6350</v>
      </c>
      <c r="I31" s="9">
        <v>6350</v>
      </c>
      <c r="J31" s="29">
        <f t="shared" si="5"/>
        <v>1</v>
      </c>
    </row>
    <row r="32" spans="1:10">
      <c r="A32" s="37"/>
      <c r="B32" s="38"/>
      <c r="C32" s="43">
        <v>4210</v>
      </c>
      <c r="D32" s="31" t="s">
        <v>27</v>
      </c>
      <c r="E32" s="41"/>
      <c r="F32" s="41"/>
      <c r="G32" s="41"/>
      <c r="H32" s="9">
        <v>3648.34</v>
      </c>
      <c r="I32" s="9">
        <v>3648.34</v>
      </c>
      <c r="J32" s="29">
        <f t="shared" si="5"/>
        <v>1</v>
      </c>
    </row>
    <row r="33" spans="1:10">
      <c r="A33" s="37"/>
      <c r="B33" s="38"/>
      <c r="C33" s="43">
        <v>4300</v>
      </c>
      <c r="D33" s="25" t="s">
        <v>41</v>
      </c>
      <c r="E33" s="41" t="s">
        <v>15</v>
      </c>
      <c r="F33" s="41" t="s">
        <v>15</v>
      </c>
      <c r="G33" s="41" t="s">
        <v>15</v>
      </c>
      <c r="H33" s="9">
        <v>1059.31</v>
      </c>
      <c r="I33" s="9">
        <v>1059.31</v>
      </c>
      <c r="J33" s="29">
        <f t="shared" si="5"/>
        <v>1</v>
      </c>
    </row>
    <row r="34" spans="1:10" ht="51">
      <c r="A34" s="37"/>
      <c r="B34" s="38">
        <v>75109</v>
      </c>
      <c r="C34" s="38"/>
      <c r="D34" s="40" t="s">
        <v>53</v>
      </c>
      <c r="E34" s="41">
        <f>E35</f>
        <v>813</v>
      </c>
      <c r="F34" s="41">
        <f>F35</f>
        <v>807.15</v>
      </c>
      <c r="G34" s="42">
        <f t="shared" si="2"/>
        <v>0.99280442804428037</v>
      </c>
      <c r="H34" s="41">
        <f>SUM(H36:H39)</f>
        <v>813</v>
      </c>
      <c r="I34" s="41">
        <f>SUM(I36:I39)</f>
        <v>807.15000000000009</v>
      </c>
      <c r="J34" s="23">
        <f t="shared" si="0"/>
        <v>0.9928044280442806</v>
      </c>
    </row>
    <row r="35" spans="1:10" ht="76.5">
      <c r="A35" s="37"/>
      <c r="B35" s="38"/>
      <c r="C35" s="43">
        <v>2010</v>
      </c>
      <c r="D35" s="28" t="s">
        <v>14</v>
      </c>
      <c r="E35" s="9">
        <v>813</v>
      </c>
      <c r="F35" s="9">
        <v>807.15</v>
      </c>
      <c r="G35" s="27">
        <f t="shared" si="2"/>
        <v>0.99280442804428037</v>
      </c>
      <c r="H35" s="41" t="s">
        <v>15</v>
      </c>
      <c r="I35" s="41" t="s">
        <v>15</v>
      </c>
      <c r="J35" s="96" t="s">
        <v>15</v>
      </c>
    </row>
    <row r="36" spans="1:10">
      <c r="A36" s="37"/>
      <c r="B36" s="38"/>
      <c r="C36" s="43">
        <v>4110</v>
      </c>
      <c r="D36" s="28" t="s">
        <v>24</v>
      </c>
      <c r="E36" s="41" t="s">
        <v>15</v>
      </c>
      <c r="F36" s="41" t="s">
        <v>15</v>
      </c>
      <c r="G36" s="41" t="s">
        <v>15</v>
      </c>
      <c r="H36" s="9">
        <v>86.9</v>
      </c>
      <c r="I36" s="9">
        <v>85.95</v>
      </c>
      <c r="J36" s="29">
        <f t="shared" si="0"/>
        <v>0.98906789413118523</v>
      </c>
    </row>
    <row r="37" spans="1:10">
      <c r="A37" s="37"/>
      <c r="B37" s="38"/>
      <c r="C37" s="43">
        <v>4120</v>
      </c>
      <c r="D37" s="28" t="s">
        <v>25</v>
      </c>
      <c r="E37" s="41" t="s">
        <v>15</v>
      </c>
      <c r="F37" s="41" t="s">
        <v>15</v>
      </c>
      <c r="G37" s="41" t="s">
        <v>15</v>
      </c>
      <c r="H37" s="9">
        <v>12.25</v>
      </c>
      <c r="I37" s="9">
        <v>12.25</v>
      </c>
      <c r="J37" s="29">
        <f t="shared" si="0"/>
        <v>1</v>
      </c>
    </row>
    <row r="38" spans="1:10">
      <c r="A38" s="37"/>
      <c r="B38" s="38"/>
      <c r="C38" s="43">
        <v>4170</v>
      </c>
      <c r="D38" s="31" t="s">
        <v>17</v>
      </c>
      <c r="E38" s="41" t="s">
        <v>15</v>
      </c>
      <c r="F38" s="41" t="s">
        <v>15</v>
      </c>
      <c r="G38" s="41" t="s">
        <v>15</v>
      </c>
      <c r="H38" s="9">
        <v>500</v>
      </c>
      <c r="I38" s="9">
        <v>500</v>
      </c>
      <c r="J38" s="29">
        <f t="shared" si="0"/>
        <v>1</v>
      </c>
    </row>
    <row r="39" spans="1:10">
      <c r="A39" s="37"/>
      <c r="B39" s="38"/>
      <c r="C39" s="43">
        <v>4410</v>
      </c>
      <c r="D39" s="25" t="s">
        <v>63</v>
      </c>
      <c r="E39" s="41" t="s">
        <v>15</v>
      </c>
      <c r="F39" s="41" t="s">
        <v>15</v>
      </c>
      <c r="G39" s="41" t="s">
        <v>15</v>
      </c>
      <c r="H39" s="9">
        <v>213.85</v>
      </c>
      <c r="I39" s="9">
        <v>208.95</v>
      </c>
      <c r="J39" s="29">
        <f t="shared" si="0"/>
        <v>0.97708674304418985</v>
      </c>
    </row>
    <row r="40" spans="1:10" ht="10.5" customHeight="1">
      <c r="A40" s="37"/>
      <c r="B40" s="38">
        <v>75113</v>
      </c>
      <c r="C40" s="38"/>
      <c r="D40" s="40" t="s">
        <v>59</v>
      </c>
      <c r="E40" s="41">
        <f>E41</f>
        <v>23095</v>
      </c>
      <c r="F40" s="41">
        <f>F41</f>
        <v>22682.55</v>
      </c>
      <c r="G40" s="42">
        <f t="shared" ref="G40:G41" si="6">F40/E40</f>
        <v>0.98214115609439268</v>
      </c>
      <c r="H40" s="41">
        <f>SUM(H42:H47)</f>
        <v>23095</v>
      </c>
      <c r="I40" s="41">
        <f>SUM(I42:I47)</f>
        <v>22682.550000000003</v>
      </c>
      <c r="J40" s="23">
        <f t="shared" ref="J40" si="7">I40/H40</f>
        <v>0.9821411560943929</v>
      </c>
    </row>
    <row r="41" spans="1:10" ht="57.75" customHeight="1">
      <c r="A41" s="37"/>
      <c r="B41" s="38"/>
      <c r="C41" s="43">
        <v>2010</v>
      </c>
      <c r="D41" s="28" t="s">
        <v>14</v>
      </c>
      <c r="E41" s="9">
        <v>23095</v>
      </c>
      <c r="F41" s="9">
        <v>22682.55</v>
      </c>
      <c r="G41" s="27">
        <f t="shared" si="6"/>
        <v>0.98214115609439268</v>
      </c>
      <c r="H41" s="41" t="s">
        <v>15</v>
      </c>
      <c r="I41" s="41" t="s">
        <v>15</v>
      </c>
      <c r="J41" s="96" t="s">
        <v>15</v>
      </c>
    </row>
    <row r="42" spans="1:10" ht="25.5">
      <c r="A42" s="37"/>
      <c r="B42" s="38"/>
      <c r="C42" s="43">
        <v>3030</v>
      </c>
      <c r="D42" s="28" t="s">
        <v>54</v>
      </c>
      <c r="E42" s="41" t="s">
        <v>15</v>
      </c>
      <c r="F42" s="41" t="s">
        <v>15</v>
      </c>
      <c r="G42" s="41" t="s">
        <v>15</v>
      </c>
      <c r="H42" s="9">
        <v>13250</v>
      </c>
      <c r="I42" s="9">
        <v>12900</v>
      </c>
      <c r="J42" s="29">
        <f t="shared" ref="J42:J47" si="8">I42/H42</f>
        <v>0.97358490566037736</v>
      </c>
    </row>
    <row r="43" spans="1:10">
      <c r="A43" s="37"/>
      <c r="B43" s="38"/>
      <c r="C43" s="43">
        <v>4110</v>
      </c>
      <c r="D43" s="28" t="s">
        <v>24</v>
      </c>
      <c r="E43" s="41" t="s">
        <v>15</v>
      </c>
      <c r="F43" s="41" t="s">
        <v>15</v>
      </c>
      <c r="G43" s="41" t="s">
        <v>15</v>
      </c>
      <c r="H43" s="9">
        <v>741.33</v>
      </c>
      <c r="I43" s="9">
        <v>679.01</v>
      </c>
      <c r="J43" s="29">
        <f t="shared" si="8"/>
        <v>0.91593487380788574</v>
      </c>
    </row>
    <row r="44" spans="1:10">
      <c r="A44" s="37"/>
      <c r="B44" s="38"/>
      <c r="C44" s="43">
        <v>4120</v>
      </c>
      <c r="D44" s="28" t="s">
        <v>25</v>
      </c>
      <c r="E44" s="41" t="s">
        <v>15</v>
      </c>
      <c r="F44" s="41" t="s">
        <v>15</v>
      </c>
      <c r="G44" s="41" t="s">
        <v>15</v>
      </c>
      <c r="H44" s="9">
        <v>96.78</v>
      </c>
      <c r="I44" s="9">
        <v>96.78</v>
      </c>
      <c r="J44" s="29">
        <f t="shared" si="8"/>
        <v>1</v>
      </c>
    </row>
    <row r="45" spans="1:10">
      <c r="A45" s="37"/>
      <c r="B45" s="38"/>
      <c r="C45" s="43">
        <v>4170</v>
      </c>
      <c r="D45" s="31" t="s">
        <v>17</v>
      </c>
      <c r="E45" s="41" t="s">
        <v>15</v>
      </c>
      <c r="F45" s="41" t="s">
        <v>15</v>
      </c>
      <c r="G45" s="41" t="s">
        <v>15</v>
      </c>
      <c r="H45" s="9">
        <v>5550</v>
      </c>
      <c r="I45" s="9">
        <v>5550</v>
      </c>
      <c r="J45" s="29">
        <f t="shared" si="8"/>
        <v>1</v>
      </c>
    </row>
    <row r="46" spans="1:10">
      <c r="A46" s="37"/>
      <c r="B46" s="38"/>
      <c r="C46" s="43">
        <v>4210</v>
      </c>
      <c r="D46" s="25" t="s">
        <v>27</v>
      </c>
      <c r="E46" s="41" t="s">
        <v>15</v>
      </c>
      <c r="F46" s="41" t="s">
        <v>15</v>
      </c>
      <c r="G46" s="41" t="s">
        <v>15</v>
      </c>
      <c r="H46" s="9">
        <v>2817.53</v>
      </c>
      <c r="I46" s="9">
        <v>2817.4</v>
      </c>
      <c r="J46" s="29">
        <f t="shared" si="8"/>
        <v>0.99995386029607491</v>
      </c>
    </row>
    <row r="47" spans="1:10">
      <c r="A47" s="37"/>
      <c r="B47" s="38"/>
      <c r="C47" s="43">
        <v>4300</v>
      </c>
      <c r="D47" s="25" t="s">
        <v>41</v>
      </c>
      <c r="E47" s="41" t="s">
        <v>15</v>
      </c>
      <c r="F47" s="41" t="s">
        <v>15</v>
      </c>
      <c r="G47" s="41" t="s">
        <v>15</v>
      </c>
      <c r="H47" s="9">
        <v>639.36</v>
      </c>
      <c r="I47" s="9">
        <v>639.36</v>
      </c>
      <c r="J47" s="29">
        <f t="shared" si="8"/>
        <v>1</v>
      </c>
    </row>
    <row r="48" spans="1:10">
      <c r="A48" s="33">
        <v>752</v>
      </c>
      <c r="B48" s="97"/>
      <c r="C48" s="34"/>
      <c r="D48" s="47" t="s">
        <v>30</v>
      </c>
      <c r="E48" s="14">
        <f>E49</f>
        <v>200</v>
      </c>
      <c r="F48" s="14">
        <f>F49</f>
        <v>200</v>
      </c>
      <c r="G48" s="15">
        <f>F48/E48</f>
        <v>1</v>
      </c>
      <c r="H48" s="14">
        <f>H49</f>
        <v>200</v>
      </c>
      <c r="I48" s="14">
        <f>I49</f>
        <v>200</v>
      </c>
      <c r="J48" s="16">
        <v>1</v>
      </c>
    </row>
    <row r="49" spans="1:10" ht="75" customHeight="1">
      <c r="A49" s="48"/>
      <c r="B49" s="38">
        <v>75212</v>
      </c>
      <c r="C49" s="98"/>
      <c r="D49" s="49" t="s">
        <v>36</v>
      </c>
      <c r="E49" s="41">
        <f>E50</f>
        <v>200</v>
      </c>
      <c r="F49" s="41">
        <f>F50</f>
        <v>200</v>
      </c>
      <c r="G49" s="42">
        <f>F49/E49</f>
        <v>1</v>
      </c>
      <c r="H49" s="41">
        <f>H51</f>
        <v>200</v>
      </c>
      <c r="I49" s="41">
        <f>I51</f>
        <v>200</v>
      </c>
      <c r="J49" s="50">
        <v>1</v>
      </c>
    </row>
    <row r="50" spans="1:10" ht="36" customHeight="1">
      <c r="A50" s="48"/>
      <c r="B50" s="43"/>
      <c r="C50" s="43">
        <v>2010</v>
      </c>
      <c r="D50" s="25" t="s">
        <v>14</v>
      </c>
      <c r="E50" s="9">
        <v>200</v>
      </c>
      <c r="F50" s="9">
        <v>200</v>
      </c>
      <c r="G50" s="27">
        <f>F50/E50</f>
        <v>1</v>
      </c>
      <c r="H50" s="9" t="s">
        <v>15</v>
      </c>
      <c r="I50" s="9" t="s">
        <v>15</v>
      </c>
      <c r="J50" s="29" t="s">
        <v>26</v>
      </c>
    </row>
    <row r="51" spans="1:10" ht="36.75" customHeight="1">
      <c r="A51" s="54"/>
      <c r="B51" s="98"/>
      <c r="C51" s="43">
        <v>4700</v>
      </c>
      <c r="D51" s="25" t="s">
        <v>45</v>
      </c>
      <c r="E51" s="9" t="s">
        <v>15</v>
      </c>
      <c r="F51" s="9" t="s">
        <v>15</v>
      </c>
      <c r="G51" s="27" t="s">
        <v>26</v>
      </c>
      <c r="H51" s="9">
        <v>200</v>
      </c>
      <c r="I51" s="9">
        <v>200</v>
      </c>
      <c r="J51" s="29">
        <f>I51/H51</f>
        <v>1</v>
      </c>
    </row>
    <row r="52" spans="1:10" ht="24" customHeight="1">
      <c r="A52" s="33">
        <v>754</v>
      </c>
      <c r="B52" s="34"/>
      <c r="C52" s="34"/>
      <c r="D52" s="47" t="s">
        <v>31</v>
      </c>
      <c r="E52" s="14">
        <f>E53</f>
        <v>1000</v>
      </c>
      <c r="F52" s="14">
        <f>F53</f>
        <v>1000</v>
      </c>
      <c r="G52" s="15">
        <f>F52/E52</f>
        <v>1</v>
      </c>
      <c r="H52" s="14">
        <f>H53</f>
        <v>1000</v>
      </c>
      <c r="I52" s="14">
        <f>I53</f>
        <v>1000</v>
      </c>
      <c r="J52" s="16">
        <f>I52/H52</f>
        <v>1</v>
      </c>
    </row>
    <row r="53" spans="1:10">
      <c r="A53" s="48"/>
      <c r="B53" s="38">
        <v>75414</v>
      </c>
      <c r="C53" s="98"/>
      <c r="D53" s="49" t="s">
        <v>32</v>
      </c>
      <c r="E53" s="41">
        <f>E54</f>
        <v>1000</v>
      </c>
      <c r="F53" s="41">
        <f>F54</f>
        <v>1000</v>
      </c>
      <c r="G53" s="42">
        <f>F53/E53</f>
        <v>1</v>
      </c>
      <c r="H53" s="41">
        <f>H55</f>
        <v>1000</v>
      </c>
      <c r="I53" s="41">
        <f>I55</f>
        <v>1000</v>
      </c>
      <c r="J53" s="23">
        <f>I53/H53</f>
        <v>1</v>
      </c>
    </row>
    <row r="54" spans="1:10" ht="76.5">
      <c r="A54" s="48"/>
      <c r="B54" s="43"/>
      <c r="C54" s="43">
        <v>2010</v>
      </c>
      <c r="D54" s="25" t="s">
        <v>14</v>
      </c>
      <c r="E54" s="9">
        <v>1000</v>
      </c>
      <c r="F54" s="9">
        <v>1000</v>
      </c>
      <c r="G54" s="27">
        <f>F54/E54</f>
        <v>1</v>
      </c>
      <c r="H54" s="9" t="s">
        <v>15</v>
      </c>
      <c r="I54" s="9" t="s">
        <v>15</v>
      </c>
      <c r="J54" s="29" t="s">
        <v>15</v>
      </c>
    </row>
    <row r="55" spans="1:10">
      <c r="A55" s="48"/>
      <c r="B55" s="43"/>
      <c r="C55" s="43">
        <v>4210</v>
      </c>
      <c r="D55" s="25" t="s">
        <v>27</v>
      </c>
      <c r="E55" s="9" t="s">
        <v>15</v>
      </c>
      <c r="F55" s="9" t="s">
        <v>15</v>
      </c>
      <c r="G55" s="27" t="s">
        <v>26</v>
      </c>
      <c r="H55" s="9">
        <v>1000</v>
      </c>
      <c r="I55" s="9">
        <v>1000</v>
      </c>
      <c r="J55" s="29">
        <f>I55/H55</f>
        <v>1</v>
      </c>
    </row>
    <row r="56" spans="1:10" ht="20.25" customHeight="1">
      <c r="A56" s="33">
        <v>801</v>
      </c>
      <c r="B56" s="34"/>
      <c r="C56" s="51"/>
      <c r="D56" s="47" t="s">
        <v>39</v>
      </c>
      <c r="E56" s="14">
        <f>E57</f>
        <v>30796.91</v>
      </c>
      <c r="F56" s="14">
        <f>F57</f>
        <v>29485.3</v>
      </c>
      <c r="G56" s="15">
        <f>F56/E56</f>
        <v>0.95741098701135918</v>
      </c>
      <c r="H56" s="14">
        <f>H57</f>
        <v>30796.91</v>
      </c>
      <c r="I56" s="14">
        <f>I57</f>
        <v>29485.3</v>
      </c>
      <c r="J56" s="16">
        <f>I56/H56</f>
        <v>0.95741098701135918</v>
      </c>
    </row>
    <row r="57" spans="1:10" ht="63.75">
      <c r="A57" s="48"/>
      <c r="B57" s="38">
        <v>80153</v>
      </c>
      <c r="C57" s="52"/>
      <c r="D57" s="99" t="s">
        <v>50</v>
      </c>
      <c r="E57" s="41">
        <f>E58</f>
        <v>30796.91</v>
      </c>
      <c r="F57" s="41">
        <f>F58</f>
        <v>29485.3</v>
      </c>
      <c r="G57" s="53">
        <f>G58</f>
        <v>0.95741098701135918</v>
      </c>
      <c r="H57" s="41">
        <f>SUM(H59:H62)</f>
        <v>30796.91</v>
      </c>
      <c r="I57" s="41">
        <f>SUM(I59:I62)</f>
        <v>29485.3</v>
      </c>
      <c r="J57" s="23">
        <f>I57/H57</f>
        <v>0.95741098701135918</v>
      </c>
    </row>
    <row r="58" spans="1:10" ht="76.5">
      <c r="A58" s="48"/>
      <c r="B58" s="43"/>
      <c r="C58" s="43">
        <v>2010</v>
      </c>
      <c r="D58" s="25" t="s">
        <v>14</v>
      </c>
      <c r="E58" s="9">
        <v>30796.91</v>
      </c>
      <c r="F58" s="9">
        <v>29485.3</v>
      </c>
      <c r="G58" s="27">
        <f>F58/E58</f>
        <v>0.95741098701135918</v>
      </c>
      <c r="H58" s="9" t="s">
        <v>15</v>
      </c>
      <c r="I58" s="9" t="s">
        <v>15</v>
      </c>
      <c r="J58" s="29" t="s">
        <v>26</v>
      </c>
    </row>
    <row r="59" spans="1:10" ht="15" customHeight="1">
      <c r="A59" s="48"/>
      <c r="B59" s="43"/>
      <c r="C59" s="43">
        <v>4110</v>
      </c>
      <c r="D59" s="25" t="s">
        <v>24</v>
      </c>
      <c r="E59" s="9" t="s">
        <v>15</v>
      </c>
      <c r="F59" s="9" t="s">
        <v>15</v>
      </c>
      <c r="G59" s="27" t="s">
        <v>26</v>
      </c>
      <c r="H59" s="9">
        <v>43.61</v>
      </c>
      <c r="I59" s="9">
        <v>43.61</v>
      </c>
      <c r="J59" s="29">
        <f t="shared" ref="J59:J63" si="9">I59/H59</f>
        <v>1</v>
      </c>
    </row>
    <row r="60" spans="1:10">
      <c r="A60" s="48"/>
      <c r="B60" s="43"/>
      <c r="C60" s="43">
        <v>4120</v>
      </c>
      <c r="D60" s="28" t="s">
        <v>52</v>
      </c>
      <c r="E60" s="9" t="s">
        <v>15</v>
      </c>
      <c r="F60" s="9" t="s">
        <v>15</v>
      </c>
      <c r="G60" s="27" t="s">
        <v>26</v>
      </c>
      <c r="H60" s="9">
        <v>6.25</v>
      </c>
      <c r="I60" s="9">
        <v>6.25</v>
      </c>
      <c r="J60" s="29">
        <f t="shared" si="9"/>
        <v>1</v>
      </c>
    </row>
    <row r="61" spans="1:10">
      <c r="A61" s="48"/>
      <c r="B61" s="43"/>
      <c r="C61" s="43">
        <v>4170</v>
      </c>
      <c r="D61" s="31" t="s">
        <v>17</v>
      </c>
      <c r="E61" s="9" t="s">
        <v>15</v>
      </c>
      <c r="F61" s="9" t="s">
        <v>15</v>
      </c>
      <c r="G61" s="27" t="s">
        <v>26</v>
      </c>
      <c r="H61" s="9">
        <v>255.05</v>
      </c>
      <c r="I61" s="9">
        <v>255.05</v>
      </c>
      <c r="J61" s="29">
        <f t="shared" si="9"/>
        <v>1</v>
      </c>
    </row>
    <row r="62" spans="1:10" ht="25.5">
      <c r="A62" s="54"/>
      <c r="B62" s="52"/>
      <c r="C62" s="43">
        <v>4240</v>
      </c>
      <c r="D62" s="25" t="s">
        <v>42</v>
      </c>
      <c r="E62" s="9" t="s">
        <v>15</v>
      </c>
      <c r="F62" s="9" t="s">
        <v>15</v>
      </c>
      <c r="G62" s="27" t="s">
        <v>26</v>
      </c>
      <c r="H62" s="9">
        <v>30492</v>
      </c>
      <c r="I62" s="9">
        <v>29180.39</v>
      </c>
      <c r="J62" s="29">
        <f t="shared" si="9"/>
        <v>0.95698511084874716</v>
      </c>
    </row>
    <row r="63" spans="1:10">
      <c r="A63" s="33">
        <v>852</v>
      </c>
      <c r="B63" s="34"/>
      <c r="C63" s="55"/>
      <c r="D63" s="47" t="s">
        <v>33</v>
      </c>
      <c r="E63" s="14">
        <f>E64+E67</f>
        <v>10255</v>
      </c>
      <c r="F63" s="14">
        <f>F64+F67</f>
        <v>10159.799999999999</v>
      </c>
      <c r="G63" s="56">
        <f>F63/E63</f>
        <v>0.99071672354948803</v>
      </c>
      <c r="H63" s="14">
        <f>H64+H67</f>
        <v>10255</v>
      </c>
      <c r="I63" s="14">
        <f>I64+I67</f>
        <v>10159.799999999999</v>
      </c>
      <c r="J63" s="57">
        <f t="shared" si="9"/>
        <v>0.99071672354948803</v>
      </c>
    </row>
    <row r="64" spans="1:10">
      <c r="A64" s="48"/>
      <c r="B64" s="38">
        <v>85215</v>
      </c>
      <c r="C64" s="98"/>
      <c r="D64" s="49" t="s">
        <v>44</v>
      </c>
      <c r="E64" s="41">
        <f>E65</f>
        <v>4659</v>
      </c>
      <c r="F64" s="41">
        <f>F65</f>
        <v>4563.8</v>
      </c>
      <c r="G64" s="42">
        <f>F64/E64</f>
        <v>0.97956643056449888</v>
      </c>
      <c r="H64" s="41">
        <f>H66</f>
        <v>4659</v>
      </c>
      <c r="I64" s="41">
        <f>I66</f>
        <v>4563.8</v>
      </c>
      <c r="J64" s="23">
        <f>I64/H64</f>
        <v>0.97956643056449888</v>
      </c>
    </row>
    <row r="65" spans="1:10" ht="76.5">
      <c r="A65" s="48"/>
      <c r="B65" s="43"/>
      <c r="C65" s="43">
        <v>2010</v>
      </c>
      <c r="D65" s="25" t="s">
        <v>14</v>
      </c>
      <c r="E65" s="9">
        <v>4659</v>
      </c>
      <c r="F65" s="9">
        <v>4563.8</v>
      </c>
      <c r="G65" s="27">
        <f>F65/E65</f>
        <v>0.97956643056449888</v>
      </c>
      <c r="H65" s="9" t="s">
        <v>15</v>
      </c>
      <c r="I65" s="9" t="s">
        <v>15</v>
      </c>
      <c r="J65" s="29" t="s">
        <v>15</v>
      </c>
    </row>
    <row r="66" spans="1:10">
      <c r="A66" s="54"/>
      <c r="B66" s="52"/>
      <c r="C66" s="43">
        <v>3110</v>
      </c>
      <c r="D66" s="25" t="s">
        <v>34</v>
      </c>
      <c r="E66" s="9" t="s">
        <v>15</v>
      </c>
      <c r="F66" s="9" t="s">
        <v>15</v>
      </c>
      <c r="G66" s="27" t="s">
        <v>15</v>
      </c>
      <c r="H66" s="9">
        <v>4659</v>
      </c>
      <c r="I66" s="9">
        <v>4563.8</v>
      </c>
      <c r="J66" s="29">
        <f>I66/H66</f>
        <v>0.97956643056449888</v>
      </c>
    </row>
    <row r="67" spans="1:10">
      <c r="A67" s="59"/>
      <c r="B67" s="60">
        <v>85219</v>
      </c>
      <c r="C67" s="98"/>
      <c r="D67" s="61" t="s">
        <v>57</v>
      </c>
      <c r="E67" s="62">
        <f>E68</f>
        <v>5596</v>
      </c>
      <c r="F67" s="62">
        <f>F68</f>
        <v>5596</v>
      </c>
      <c r="G67" s="63">
        <f>F67/E67</f>
        <v>1</v>
      </c>
      <c r="H67" s="62">
        <f>SUM(H69:H69)</f>
        <v>5596</v>
      </c>
      <c r="I67" s="62">
        <f>SUM(I69:I69)</f>
        <v>5596</v>
      </c>
      <c r="J67" s="64">
        <f>I67/H67</f>
        <v>1</v>
      </c>
    </row>
    <row r="68" spans="1:10" ht="76.5">
      <c r="A68" s="59"/>
      <c r="B68" s="65"/>
      <c r="C68" s="43">
        <v>2010</v>
      </c>
      <c r="D68" s="25" t="s">
        <v>14</v>
      </c>
      <c r="E68" s="66">
        <v>5596</v>
      </c>
      <c r="F68" s="66">
        <v>5596</v>
      </c>
      <c r="G68" s="67">
        <f>F68/E68</f>
        <v>1</v>
      </c>
      <c r="H68" s="9" t="s">
        <v>15</v>
      </c>
      <c r="I68" s="9" t="s">
        <v>15</v>
      </c>
      <c r="J68" s="29" t="s">
        <v>15</v>
      </c>
    </row>
    <row r="69" spans="1:10">
      <c r="A69" s="59"/>
      <c r="B69" s="65"/>
      <c r="C69" s="43">
        <v>3110</v>
      </c>
      <c r="D69" s="25" t="s">
        <v>34</v>
      </c>
      <c r="E69" s="9" t="s">
        <v>15</v>
      </c>
      <c r="F69" s="9" t="s">
        <v>15</v>
      </c>
      <c r="G69" s="9" t="s">
        <v>15</v>
      </c>
      <c r="H69" s="9">
        <v>5596</v>
      </c>
      <c r="I69" s="9">
        <v>5596</v>
      </c>
      <c r="J69" s="29">
        <f t="shared" ref="J69:J70" si="10">I69/H69</f>
        <v>1</v>
      </c>
    </row>
    <row r="70" spans="1:10">
      <c r="A70" s="33">
        <v>855</v>
      </c>
      <c r="B70" s="34"/>
      <c r="C70" s="34"/>
      <c r="D70" s="34" t="s">
        <v>46</v>
      </c>
      <c r="E70" s="58">
        <f>E71+E81+E91+E94+E101</f>
        <v>5210504</v>
      </c>
      <c r="F70" s="58">
        <f>F71+F81+F91+F94+F101</f>
        <v>5207544.4699999988</v>
      </c>
      <c r="G70" s="56">
        <f>F70/E70</f>
        <v>0.99943200696132251</v>
      </c>
      <c r="H70" s="58">
        <f>H71+H81+H91+H94+H101</f>
        <v>5210504</v>
      </c>
      <c r="I70" s="58">
        <f>I71+I81+I91+I94+I101</f>
        <v>5207544.4699999988</v>
      </c>
      <c r="J70" s="29">
        <f t="shared" si="10"/>
        <v>0.99943200696132251</v>
      </c>
    </row>
    <row r="71" spans="1:10">
      <c r="A71" s="59"/>
      <c r="B71" s="60">
        <v>85501</v>
      </c>
      <c r="C71" s="98"/>
      <c r="D71" s="61" t="s">
        <v>47</v>
      </c>
      <c r="E71" s="62">
        <f>E72</f>
        <v>3376700</v>
      </c>
      <c r="F71" s="62">
        <f>F72</f>
        <v>3376596.49</v>
      </c>
      <c r="G71" s="63">
        <f>F71/E71</f>
        <v>0.99996934581099894</v>
      </c>
      <c r="H71" s="62">
        <f>SUM(H73:H80)</f>
        <v>3376700</v>
      </c>
      <c r="I71" s="62">
        <f>SUM(I73:I80)</f>
        <v>3376596.4899999998</v>
      </c>
      <c r="J71" s="64">
        <f>I71/H71</f>
        <v>0.99996934581099883</v>
      </c>
    </row>
    <row r="72" spans="1:10" ht="76.5">
      <c r="A72" s="59"/>
      <c r="B72" s="65"/>
      <c r="C72" s="43">
        <v>2060</v>
      </c>
      <c r="D72" s="25" t="s">
        <v>14</v>
      </c>
      <c r="E72" s="66">
        <v>3376700</v>
      </c>
      <c r="F72" s="66">
        <v>3376596.49</v>
      </c>
      <c r="G72" s="67">
        <f>F72/E72</f>
        <v>0.99996934581099894</v>
      </c>
      <c r="H72" s="9" t="s">
        <v>15</v>
      </c>
      <c r="I72" s="9" t="s">
        <v>15</v>
      </c>
      <c r="J72" s="29" t="s">
        <v>15</v>
      </c>
    </row>
    <row r="73" spans="1:10">
      <c r="A73" s="59"/>
      <c r="B73" s="65"/>
      <c r="C73" s="43">
        <v>3110</v>
      </c>
      <c r="D73" s="25" t="s">
        <v>34</v>
      </c>
      <c r="E73" s="9" t="s">
        <v>15</v>
      </c>
      <c r="F73" s="9" t="s">
        <v>15</v>
      </c>
      <c r="G73" s="9" t="s">
        <v>15</v>
      </c>
      <c r="H73" s="9">
        <v>3333380</v>
      </c>
      <c r="I73" s="9">
        <v>3333291.9</v>
      </c>
      <c r="J73" s="29">
        <f t="shared" ref="J73:J81" si="11">I73/H73</f>
        <v>0.99997357037001477</v>
      </c>
    </row>
    <row r="74" spans="1:10" ht="25.5">
      <c r="A74" s="59"/>
      <c r="B74" s="65"/>
      <c r="C74" s="44">
        <v>4010</v>
      </c>
      <c r="D74" s="45" t="s">
        <v>38</v>
      </c>
      <c r="E74" s="9" t="s">
        <v>15</v>
      </c>
      <c r="F74" s="9" t="s">
        <v>15</v>
      </c>
      <c r="G74" s="9" t="s">
        <v>15</v>
      </c>
      <c r="H74" s="9">
        <v>26930</v>
      </c>
      <c r="I74" s="9">
        <v>26921.13</v>
      </c>
      <c r="J74" s="29">
        <f t="shared" si="11"/>
        <v>0.99967062755291503</v>
      </c>
    </row>
    <row r="75" spans="1:10">
      <c r="A75" s="59"/>
      <c r="B75" s="65"/>
      <c r="C75" s="44">
        <v>4110</v>
      </c>
      <c r="D75" s="28" t="s">
        <v>24</v>
      </c>
      <c r="E75" s="9" t="s">
        <v>15</v>
      </c>
      <c r="F75" s="9" t="s">
        <v>15</v>
      </c>
      <c r="G75" s="9" t="s">
        <v>15</v>
      </c>
      <c r="H75" s="9">
        <v>4800</v>
      </c>
      <c r="I75" s="9">
        <v>4799.08</v>
      </c>
      <c r="J75" s="29">
        <f t="shared" si="11"/>
        <v>0.9998083333333333</v>
      </c>
    </row>
    <row r="76" spans="1:10">
      <c r="A76" s="59"/>
      <c r="B76" s="65"/>
      <c r="C76" s="43">
        <v>4120</v>
      </c>
      <c r="D76" s="28" t="s">
        <v>25</v>
      </c>
      <c r="E76" s="9"/>
      <c r="F76" s="9"/>
      <c r="G76" s="9"/>
      <c r="H76" s="9">
        <v>657</v>
      </c>
      <c r="I76" s="9">
        <v>655.8</v>
      </c>
      <c r="J76" s="29">
        <f t="shared" si="11"/>
        <v>0.99817351598173509</v>
      </c>
    </row>
    <row r="77" spans="1:10">
      <c r="A77" s="59"/>
      <c r="B77" s="65"/>
      <c r="C77" s="43">
        <v>4170</v>
      </c>
      <c r="D77" s="28" t="s">
        <v>17</v>
      </c>
      <c r="E77" s="9"/>
      <c r="F77" s="9"/>
      <c r="G77" s="9"/>
      <c r="H77" s="9">
        <v>3953</v>
      </c>
      <c r="I77" s="9">
        <v>3952.4</v>
      </c>
      <c r="J77" s="29">
        <f t="shared" si="11"/>
        <v>0.99984821654439671</v>
      </c>
    </row>
    <row r="78" spans="1:10">
      <c r="A78" s="59"/>
      <c r="B78" s="65"/>
      <c r="C78" s="43">
        <v>4300</v>
      </c>
      <c r="D78" s="25" t="s">
        <v>41</v>
      </c>
      <c r="E78" s="9" t="s">
        <v>15</v>
      </c>
      <c r="F78" s="9" t="s">
        <v>15</v>
      </c>
      <c r="G78" s="9" t="s">
        <v>15</v>
      </c>
      <c r="H78" s="9">
        <v>5573</v>
      </c>
      <c r="I78" s="9">
        <v>5570.6</v>
      </c>
      <c r="J78" s="29">
        <f t="shared" si="11"/>
        <v>0.99956935223398535</v>
      </c>
    </row>
    <row r="79" spans="1:10" ht="38.25">
      <c r="A79" s="59"/>
      <c r="B79" s="77"/>
      <c r="C79" s="43">
        <v>4700</v>
      </c>
      <c r="D79" s="25" t="s">
        <v>45</v>
      </c>
      <c r="E79" s="9"/>
      <c r="F79" s="9"/>
      <c r="G79" s="9"/>
      <c r="H79" s="9">
        <v>783</v>
      </c>
      <c r="I79" s="9">
        <v>782.2</v>
      </c>
      <c r="J79" s="29">
        <f t="shared" si="11"/>
        <v>0.99897828863346105</v>
      </c>
    </row>
    <row r="80" spans="1:10">
      <c r="A80" s="59"/>
      <c r="B80" s="98"/>
      <c r="C80" s="43">
        <v>4440</v>
      </c>
      <c r="D80" s="25" t="s">
        <v>61</v>
      </c>
      <c r="E80" s="9" t="s">
        <v>15</v>
      </c>
      <c r="F80" s="9" t="s">
        <v>15</v>
      </c>
      <c r="G80" s="27" t="s">
        <v>15</v>
      </c>
      <c r="H80" s="9">
        <v>624</v>
      </c>
      <c r="I80" s="9">
        <v>623.38</v>
      </c>
      <c r="J80" s="29">
        <f t="shared" si="11"/>
        <v>0.99900641025641024</v>
      </c>
    </row>
    <row r="81" spans="1:10" ht="76.5">
      <c r="A81" s="59"/>
      <c r="B81" s="60">
        <v>85502</v>
      </c>
      <c r="C81" s="98"/>
      <c r="D81" s="61" t="s">
        <v>48</v>
      </c>
      <c r="E81" s="62">
        <f>E82</f>
        <v>1639618</v>
      </c>
      <c r="F81" s="62">
        <f>F82</f>
        <v>1638752.14</v>
      </c>
      <c r="G81" s="68">
        <f>F81/E81</f>
        <v>0.99947191357987042</v>
      </c>
      <c r="H81" s="41">
        <f>SUM(H83:H90)</f>
        <v>1639618</v>
      </c>
      <c r="I81" s="41">
        <f>SUM(I83:I90)</f>
        <v>1638752.14</v>
      </c>
      <c r="J81" s="23">
        <f t="shared" si="11"/>
        <v>0.99947191357987042</v>
      </c>
    </row>
    <row r="82" spans="1:10" ht="76.5">
      <c r="A82" s="59"/>
      <c r="B82" s="65"/>
      <c r="C82" s="43">
        <v>2010</v>
      </c>
      <c r="D82" s="25" t="s">
        <v>14</v>
      </c>
      <c r="E82" s="66">
        <v>1639618</v>
      </c>
      <c r="F82" s="66">
        <v>1638752.14</v>
      </c>
      <c r="G82" s="67">
        <f>F82/E82</f>
        <v>0.99947191357987042</v>
      </c>
      <c r="H82" s="9" t="s">
        <v>15</v>
      </c>
      <c r="I82" s="9" t="s">
        <v>15</v>
      </c>
      <c r="J82" s="29" t="s">
        <v>15</v>
      </c>
    </row>
    <row r="83" spans="1:10">
      <c r="A83" s="59"/>
      <c r="B83" s="65"/>
      <c r="C83" s="43">
        <v>3110</v>
      </c>
      <c r="D83" s="25" t="s">
        <v>34</v>
      </c>
      <c r="E83" s="9" t="s">
        <v>15</v>
      </c>
      <c r="F83" s="9" t="s">
        <v>15</v>
      </c>
      <c r="G83" s="27" t="s">
        <v>15</v>
      </c>
      <c r="H83" s="66">
        <v>1591862</v>
      </c>
      <c r="I83" s="66">
        <v>1591611.51</v>
      </c>
      <c r="J83" s="69">
        <f t="shared" ref="J83:J91" si="12">I83/H83</f>
        <v>0.99984264339496765</v>
      </c>
    </row>
    <row r="84" spans="1:10" ht="25.5">
      <c r="A84" s="59"/>
      <c r="B84" s="43"/>
      <c r="C84" s="44">
        <v>4010</v>
      </c>
      <c r="D84" s="45" t="s">
        <v>38</v>
      </c>
      <c r="E84" s="9" t="s">
        <v>15</v>
      </c>
      <c r="F84" s="9" t="s">
        <v>15</v>
      </c>
      <c r="G84" s="27" t="s">
        <v>15</v>
      </c>
      <c r="H84" s="66">
        <v>24000</v>
      </c>
      <c r="I84" s="66">
        <v>23865.040000000001</v>
      </c>
      <c r="J84" s="69">
        <f t="shared" si="12"/>
        <v>0.99437666666666669</v>
      </c>
    </row>
    <row r="85" spans="1:10">
      <c r="A85" s="59"/>
      <c r="B85" s="98"/>
      <c r="C85" s="44">
        <v>4110</v>
      </c>
      <c r="D85" s="28" t="s">
        <v>24</v>
      </c>
      <c r="E85" s="9" t="s">
        <v>15</v>
      </c>
      <c r="F85" s="9" t="s">
        <v>15</v>
      </c>
      <c r="G85" s="27" t="s">
        <v>15</v>
      </c>
      <c r="H85" s="66">
        <v>4302</v>
      </c>
      <c r="I85" s="66">
        <v>4230.1099999999997</v>
      </c>
      <c r="J85" s="69">
        <f t="shared" si="12"/>
        <v>0.98328916782891673</v>
      </c>
    </row>
    <row r="86" spans="1:10">
      <c r="A86" s="59"/>
      <c r="B86" s="60"/>
      <c r="C86" s="65">
        <v>4120</v>
      </c>
      <c r="D86" s="28" t="s">
        <v>52</v>
      </c>
      <c r="E86" s="9" t="s">
        <v>15</v>
      </c>
      <c r="F86" s="9" t="s">
        <v>15</v>
      </c>
      <c r="G86" s="27" t="s">
        <v>15</v>
      </c>
      <c r="H86" s="66">
        <v>591</v>
      </c>
      <c r="I86" s="66">
        <v>577.98</v>
      </c>
      <c r="J86" s="69">
        <f t="shared" si="12"/>
        <v>0.97796954314720819</v>
      </c>
    </row>
    <row r="87" spans="1:10">
      <c r="A87" s="59"/>
      <c r="B87" s="60"/>
      <c r="C87" s="65">
        <v>4210</v>
      </c>
      <c r="D87" s="28" t="s">
        <v>27</v>
      </c>
      <c r="E87" s="9"/>
      <c r="F87" s="9"/>
      <c r="G87" s="27"/>
      <c r="H87" s="66">
        <v>3786</v>
      </c>
      <c r="I87" s="66">
        <v>3393.51</v>
      </c>
      <c r="J87" s="69">
        <f t="shared" si="12"/>
        <v>0.89633122028526158</v>
      </c>
    </row>
    <row r="88" spans="1:10">
      <c r="A88" s="59"/>
      <c r="B88" s="60"/>
      <c r="C88" s="65">
        <v>4440</v>
      </c>
      <c r="D88" s="31" t="s">
        <v>61</v>
      </c>
      <c r="E88" s="9" t="s">
        <v>15</v>
      </c>
      <c r="F88" s="9" t="s">
        <v>15</v>
      </c>
      <c r="G88" s="27" t="s">
        <v>15</v>
      </c>
      <c r="H88" s="66">
        <v>624</v>
      </c>
      <c r="I88" s="66">
        <v>623.38</v>
      </c>
      <c r="J88" s="69">
        <f t="shared" si="12"/>
        <v>0.99900641025641024</v>
      </c>
    </row>
    <row r="89" spans="1:10" ht="38.25">
      <c r="A89" s="59"/>
      <c r="B89" s="60"/>
      <c r="C89" s="65">
        <v>4700</v>
      </c>
      <c r="D89" s="78" t="s">
        <v>45</v>
      </c>
      <c r="E89" s="9"/>
      <c r="F89" s="9"/>
      <c r="G89" s="27"/>
      <c r="H89" s="66">
        <v>941</v>
      </c>
      <c r="I89" s="66">
        <v>940.2</v>
      </c>
      <c r="J89" s="69">
        <f t="shared" si="12"/>
        <v>0.99914984059511158</v>
      </c>
    </row>
    <row r="90" spans="1:10">
      <c r="A90" s="59"/>
      <c r="B90" s="60"/>
      <c r="C90" s="43">
        <v>4300</v>
      </c>
      <c r="D90" s="28" t="s">
        <v>41</v>
      </c>
      <c r="E90" s="9" t="s">
        <v>15</v>
      </c>
      <c r="F90" s="9" t="s">
        <v>15</v>
      </c>
      <c r="G90" s="27" t="s">
        <v>15</v>
      </c>
      <c r="H90" s="66">
        <v>13512</v>
      </c>
      <c r="I90" s="66">
        <v>13510.41</v>
      </c>
      <c r="J90" s="69">
        <f t="shared" si="12"/>
        <v>0.99988232682060385</v>
      </c>
    </row>
    <row r="91" spans="1:10">
      <c r="A91" s="59"/>
      <c r="B91" s="60">
        <v>85503</v>
      </c>
      <c r="C91" s="98"/>
      <c r="D91" s="61" t="s">
        <v>49</v>
      </c>
      <c r="E91" s="62">
        <f>E92</f>
        <v>200</v>
      </c>
      <c r="F91" s="62">
        <f>F92</f>
        <v>173.18</v>
      </c>
      <c r="G91" s="68">
        <f>F91/E91</f>
        <v>0.8659</v>
      </c>
      <c r="H91" s="62">
        <f>H93</f>
        <v>200</v>
      </c>
      <c r="I91" s="62">
        <f>I93</f>
        <v>173.18</v>
      </c>
      <c r="J91" s="70">
        <f t="shared" si="12"/>
        <v>0.8659</v>
      </c>
    </row>
    <row r="92" spans="1:10" ht="76.5">
      <c r="A92" s="59"/>
      <c r="B92" s="65"/>
      <c r="C92" s="43">
        <v>2010</v>
      </c>
      <c r="D92" s="25" t="s">
        <v>14</v>
      </c>
      <c r="E92" s="66">
        <v>200</v>
      </c>
      <c r="F92" s="66">
        <v>173.18</v>
      </c>
      <c r="G92" s="67">
        <f>F92/E92</f>
        <v>0.8659</v>
      </c>
      <c r="H92" s="9" t="s">
        <v>15</v>
      </c>
      <c r="I92" s="9" t="s">
        <v>15</v>
      </c>
      <c r="J92" s="29" t="s">
        <v>15</v>
      </c>
    </row>
    <row r="93" spans="1:10">
      <c r="A93" s="59"/>
      <c r="B93" s="65"/>
      <c r="C93" s="43">
        <v>4210</v>
      </c>
      <c r="D93" s="25" t="s">
        <v>27</v>
      </c>
      <c r="E93" s="9" t="s">
        <v>15</v>
      </c>
      <c r="F93" s="9" t="s">
        <v>15</v>
      </c>
      <c r="G93" s="67"/>
      <c r="H93" s="66">
        <v>200</v>
      </c>
      <c r="I93" s="66">
        <v>173.18</v>
      </c>
      <c r="J93" s="69">
        <f>I93/H93</f>
        <v>0.8659</v>
      </c>
    </row>
    <row r="94" spans="1:10">
      <c r="A94" s="59"/>
      <c r="B94" s="60">
        <v>85504</v>
      </c>
      <c r="C94" s="65"/>
      <c r="D94" s="71" t="s">
        <v>51</v>
      </c>
      <c r="E94" s="62">
        <f>E95</f>
        <v>162000</v>
      </c>
      <c r="F94" s="62">
        <f>F95</f>
        <v>160755.31</v>
      </c>
      <c r="G94" s="68">
        <f>F94/E94</f>
        <v>0.99231672839506169</v>
      </c>
      <c r="H94" s="62">
        <f>SUM(H96:H100)</f>
        <v>162000</v>
      </c>
      <c r="I94" s="62">
        <f>SUM(I96:I100)</f>
        <v>160755.31</v>
      </c>
      <c r="J94" s="70">
        <f t="shared" ref="J94:J100" si="13">I94/H94</f>
        <v>0.99231672839506169</v>
      </c>
    </row>
    <row r="95" spans="1:10" ht="76.5">
      <c r="A95" s="59"/>
      <c r="B95" s="65"/>
      <c r="C95" s="43">
        <v>2010</v>
      </c>
      <c r="D95" s="25" t="s">
        <v>14</v>
      </c>
      <c r="E95" s="66">
        <v>162000</v>
      </c>
      <c r="F95" s="66">
        <v>160755.31</v>
      </c>
      <c r="G95" s="67">
        <f>F95/E95</f>
        <v>0.99231672839506169</v>
      </c>
      <c r="H95" s="9" t="s">
        <v>15</v>
      </c>
      <c r="I95" s="9" t="s">
        <v>15</v>
      </c>
      <c r="J95" s="29" t="s">
        <v>15</v>
      </c>
    </row>
    <row r="96" spans="1:10">
      <c r="A96" s="59"/>
      <c r="B96" s="65"/>
      <c r="C96" s="65">
        <v>3110</v>
      </c>
      <c r="D96" s="25" t="s">
        <v>34</v>
      </c>
      <c r="E96" s="9" t="s">
        <v>15</v>
      </c>
      <c r="F96" s="9" t="s">
        <v>15</v>
      </c>
      <c r="G96" s="27" t="s">
        <v>15</v>
      </c>
      <c r="H96" s="66">
        <v>156600</v>
      </c>
      <c r="I96" s="66">
        <v>155550</v>
      </c>
      <c r="J96" s="69">
        <f t="shared" si="13"/>
        <v>0.99329501915708818</v>
      </c>
    </row>
    <row r="97" spans="1:10" ht="25.5">
      <c r="A97" s="59"/>
      <c r="B97" s="65"/>
      <c r="C97" s="65">
        <v>4010</v>
      </c>
      <c r="D97" s="45" t="s">
        <v>38</v>
      </c>
      <c r="E97" s="9" t="s">
        <v>15</v>
      </c>
      <c r="F97" s="9" t="s">
        <v>15</v>
      </c>
      <c r="G97" s="27" t="s">
        <v>15</v>
      </c>
      <c r="H97" s="66">
        <v>3618</v>
      </c>
      <c r="I97" s="66">
        <v>3459.44</v>
      </c>
      <c r="J97" s="69">
        <f t="shared" si="13"/>
        <v>0.95617468214483137</v>
      </c>
    </row>
    <row r="98" spans="1:10">
      <c r="A98" s="59"/>
      <c r="B98" s="65"/>
      <c r="C98" s="65">
        <v>4110</v>
      </c>
      <c r="D98" s="28" t="s">
        <v>24</v>
      </c>
      <c r="E98" s="9" t="s">
        <v>15</v>
      </c>
      <c r="F98" s="9" t="s">
        <v>15</v>
      </c>
      <c r="G98" s="27" t="s">
        <v>15</v>
      </c>
      <c r="H98" s="66">
        <v>649</v>
      </c>
      <c r="I98" s="66">
        <v>620.28</v>
      </c>
      <c r="J98" s="69">
        <f t="shared" si="13"/>
        <v>0.95574730354391368</v>
      </c>
    </row>
    <row r="99" spans="1:10">
      <c r="A99" s="59"/>
      <c r="B99" s="65"/>
      <c r="C99" s="65">
        <v>4120</v>
      </c>
      <c r="D99" s="28" t="s">
        <v>52</v>
      </c>
      <c r="E99" s="9" t="s">
        <v>15</v>
      </c>
      <c r="F99" s="9" t="s">
        <v>15</v>
      </c>
      <c r="G99" s="27" t="s">
        <v>15</v>
      </c>
      <c r="H99" s="66">
        <v>89</v>
      </c>
      <c r="I99" s="66">
        <v>84.75</v>
      </c>
      <c r="J99" s="69">
        <f t="shared" si="13"/>
        <v>0.952247191011236</v>
      </c>
    </row>
    <row r="100" spans="1:10">
      <c r="A100" s="54"/>
      <c r="B100" s="52"/>
      <c r="C100" s="72">
        <v>4210</v>
      </c>
      <c r="D100" s="25" t="s">
        <v>27</v>
      </c>
      <c r="E100" s="9" t="s">
        <v>15</v>
      </c>
      <c r="F100" s="9" t="s">
        <v>15</v>
      </c>
      <c r="G100" s="27" t="s">
        <v>15</v>
      </c>
      <c r="H100" s="9">
        <v>1044</v>
      </c>
      <c r="I100" s="9">
        <v>1040.8399999999999</v>
      </c>
      <c r="J100" s="29">
        <f t="shared" si="13"/>
        <v>0.99697318007662827</v>
      </c>
    </row>
    <row r="101" spans="1:10" ht="25.5">
      <c r="A101" s="59"/>
      <c r="B101" s="60">
        <v>85513</v>
      </c>
      <c r="C101" s="65"/>
      <c r="D101" s="71" t="s">
        <v>56</v>
      </c>
      <c r="E101" s="62">
        <f>E102</f>
        <v>31986</v>
      </c>
      <c r="F101" s="62">
        <f>F102</f>
        <v>31267.35</v>
      </c>
      <c r="G101" s="68">
        <f>F101/E101</f>
        <v>0.9775323579065841</v>
      </c>
      <c r="H101" s="62">
        <f>SUM(H103:H103)</f>
        <v>31986</v>
      </c>
      <c r="I101" s="62">
        <f>SUM(I103:I103)</f>
        <v>31267.35</v>
      </c>
      <c r="J101" s="70">
        <f t="shared" ref="J101" si="14">I101/H101</f>
        <v>0.9775323579065841</v>
      </c>
    </row>
    <row r="102" spans="1:10" ht="76.5">
      <c r="A102" s="59"/>
      <c r="B102" s="65"/>
      <c r="C102" s="43">
        <v>2010</v>
      </c>
      <c r="D102" s="25" t="s">
        <v>14</v>
      </c>
      <c r="E102" s="66">
        <v>31986</v>
      </c>
      <c r="F102" s="66">
        <v>31267.35</v>
      </c>
      <c r="G102" s="68">
        <f t="shared" ref="G102:G104" si="15">F102/E102</f>
        <v>0.9775323579065841</v>
      </c>
      <c r="H102" s="9" t="s">
        <v>15</v>
      </c>
      <c r="I102" s="9" t="s">
        <v>15</v>
      </c>
      <c r="J102" s="29" t="s">
        <v>15</v>
      </c>
    </row>
    <row r="103" spans="1:10">
      <c r="A103" s="59"/>
      <c r="B103" s="65"/>
      <c r="C103" s="65">
        <v>4130</v>
      </c>
      <c r="D103" s="25" t="s">
        <v>62</v>
      </c>
      <c r="E103" s="9" t="s">
        <v>15</v>
      </c>
      <c r="F103" s="9" t="s">
        <v>15</v>
      </c>
      <c r="G103" s="68"/>
      <c r="H103" s="66">
        <v>31986</v>
      </c>
      <c r="I103" s="66">
        <v>31267.35</v>
      </c>
      <c r="J103" s="69">
        <f t="shared" ref="J103:J104" si="16">I103/H103</f>
        <v>0.9775323579065841</v>
      </c>
    </row>
    <row r="104" spans="1:10" ht="13.5" thickBot="1">
      <c r="A104" s="73"/>
      <c r="B104" s="74"/>
      <c r="C104" s="74"/>
      <c r="D104" s="75" t="s">
        <v>35</v>
      </c>
      <c r="E104" s="76">
        <f>E7+E14+E20+E48+E52+E63+E56+E70</f>
        <v>5398058.29</v>
      </c>
      <c r="F104" s="76">
        <f>F7+F14+F20+F48+F52+F63+F56+F70</f>
        <v>5392549.1399999987</v>
      </c>
      <c r="G104" s="100">
        <f t="shared" si="15"/>
        <v>0.99897942006106022</v>
      </c>
      <c r="H104" s="76">
        <f>H7+H14+H20+H48+H52+H63+H56+H70</f>
        <v>5398058.29</v>
      </c>
      <c r="I104" s="76">
        <f>I7+I14+I20+I48+I52+I63+I56+I70</f>
        <v>5392549.1399999987</v>
      </c>
      <c r="J104" s="101">
        <f t="shared" si="16"/>
        <v>0.99897942006106022</v>
      </c>
    </row>
  </sheetData>
  <mergeCells count="11">
    <mergeCell ref="A5:A6"/>
    <mergeCell ref="E5:G5"/>
    <mergeCell ref="H5:J5"/>
    <mergeCell ref="D5:D6"/>
    <mergeCell ref="C5:C6"/>
    <mergeCell ref="H1:J1"/>
    <mergeCell ref="B5:B6"/>
    <mergeCell ref="I3:J3"/>
    <mergeCell ref="D3:H3"/>
    <mergeCell ref="D4:H4"/>
    <mergeCell ref="G2:J2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Twoja nazwa firmy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user</cp:lastModifiedBy>
  <cp:lastPrinted>2020-03-30T08:55:39Z</cp:lastPrinted>
  <dcterms:created xsi:type="dcterms:W3CDTF">2012-07-19T11:48:26Z</dcterms:created>
  <dcterms:modified xsi:type="dcterms:W3CDTF">2020-03-30T08:56:05Z</dcterms:modified>
</cp:coreProperties>
</file>