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P:\Opisówka 2019\"/>
    </mc:Choice>
  </mc:AlternateContent>
  <xr:revisionPtr revIDLastSave="0" documentId="13_ncr:1_{D7CADCFD-1151-4321-A407-95AB900B7463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Arkusz1" sheetId="1" r:id="rId1"/>
    <sheet name="zał.nr 5" sheetId="2" r:id="rId2"/>
  </sheets>
  <definedNames>
    <definedName name="_xlnm.Print_Area" localSheetId="1">'zał.nr 5'!$A$1:$G$60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2" l="1"/>
  <c r="F41" i="2"/>
  <c r="G51" i="2"/>
  <c r="F51" i="2"/>
  <c r="E51" i="2"/>
  <c r="F7" i="2"/>
  <c r="E59" i="2"/>
  <c r="E54" i="2"/>
  <c r="E41" i="2"/>
  <c r="F27" i="2"/>
  <c r="E27" i="2"/>
  <c r="F34" i="2"/>
  <c r="E34" i="2"/>
  <c r="G57" i="2"/>
  <c r="F55" i="2"/>
  <c r="F54" i="2"/>
  <c r="F57" i="2"/>
  <c r="E57" i="2"/>
  <c r="G53" i="2"/>
  <c r="G52" i="2"/>
  <c r="F48" i="2"/>
  <c r="E48" i="2"/>
  <c r="G37" i="2"/>
  <c r="E35" i="2"/>
  <c r="F35" i="2"/>
  <c r="G30" i="2"/>
  <c r="G31" i="2"/>
  <c r="F22" i="2"/>
  <c r="E22" i="2"/>
  <c r="G12" i="2"/>
  <c r="G13" i="2"/>
  <c r="G14" i="2"/>
  <c r="G23" i="2" l="1"/>
  <c r="G46" i="2"/>
  <c r="G18" i="2"/>
  <c r="F8" i="2"/>
  <c r="E55" i="2"/>
  <c r="F21" i="2"/>
  <c r="E21" i="2"/>
  <c r="F17" i="2"/>
  <c r="E17" i="2"/>
  <c r="G56" i="2"/>
  <c r="G58" i="2"/>
  <c r="G47" i="2"/>
  <c r="F28" i="2" l="1"/>
  <c r="G29" i="2" l="1"/>
  <c r="G49" i="2"/>
  <c r="E44" i="2"/>
  <c r="E28" i="2"/>
  <c r="G28" i="2" s="1"/>
  <c r="G45" i="2"/>
  <c r="F44" i="2"/>
  <c r="F42" i="2"/>
  <c r="E42" i="2"/>
  <c r="G40" i="2"/>
  <c r="F39" i="2"/>
  <c r="F38" i="2" s="1"/>
  <c r="E39" i="2"/>
  <c r="G33" i="2"/>
  <c r="F32" i="2"/>
  <c r="E32" i="2"/>
  <c r="F25" i="2"/>
  <c r="F24" i="2" s="1"/>
  <c r="E25" i="2"/>
  <c r="E24" i="2" s="1"/>
  <c r="G20" i="2"/>
  <c r="E19" i="2"/>
  <c r="E16" i="2" s="1"/>
  <c r="G27" i="2" l="1"/>
  <c r="G32" i="2"/>
  <c r="G19" i="2"/>
  <c r="E10" i="2" l="1"/>
  <c r="F10" i="2"/>
  <c r="G9" i="2"/>
  <c r="E8" i="2"/>
  <c r="E38" i="2" l="1"/>
  <c r="F16" i="2"/>
  <c r="F59" i="2" s="1"/>
  <c r="G50" i="2"/>
  <c r="G36" i="2"/>
  <c r="G26" i="2"/>
  <c r="G11" i="2"/>
  <c r="G43" i="2"/>
  <c r="G15" i="2"/>
  <c r="G44" i="2" l="1"/>
  <c r="G42" i="2"/>
  <c r="G55" i="2"/>
  <c r="G25" i="2"/>
  <c r="G24" i="2"/>
  <c r="G10" i="2"/>
  <c r="G22" i="2"/>
  <c r="G38" i="2"/>
  <c r="G35" i="2"/>
  <c r="G39" i="2"/>
  <c r="G8" i="2"/>
  <c r="G17" i="2"/>
  <c r="E7" i="2"/>
  <c r="G16" i="2"/>
  <c r="G48" i="2"/>
  <c r="G21" i="2" l="1"/>
  <c r="G34" i="2"/>
  <c r="G41" i="2"/>
  <c r="G7" i="2"/>
  <c r="G59" i="2"/>
  <c r="G5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1" authorId="0" shapeId="0" xr:uid="{00000000-0006-0000-0100-000001000000}">
      <text>
        <r>
          <rPr>
            <b/>
            <sz val="8"/>
            <color indexed="8"/>
            <rFont val="Tahoma"/>
            <family val="2"/>
            <charset val="238"/>
          </rPr>
          <t xml:space="preserve">XX:
</t>
        </r>
      </text>
    </comment>
  </commentList>
</comments>
</file>

<file path=xl/sharedStrings.xml><?xml version="1.0" encoding="utf-8"?>
<sst xmlns="http://schemas.openxmlformats.org/spreadsheetml/2006/main" count="64" uniqueCount="61">
  <si>
    <t>`</t>
  </si>
  <si>
    <t>Dział</t>
  </si>
  <si>
    <t>Rozdział</t>
  </si>
  <si>
    <t>§</t>
  </si>
  <si>
    <t>Nazwa</t>
  </si>
  <si>
    <t>Plan</t>
  </si>
  <si>
    <t>Wykonanie</t>
  </si>
  <si>
    <t>Procent wykonania</t>
  </si>
  <si>
    <t>Transport i łączność</t>
  </si>
  <si>
    <t>Działalność usługowa</t>
  </si>
  <si>
    <t>Administracja publiczna</t>
  </si>
  <si>
    <t>Oświata i wychowanie</t>
  </si>
  <si>
    <t>Gospodarka komunalna i ochrona środowiska</t>
  </si>
  <si>
    <t>Ogółem</t>
  </si>
  <si>
    <t>Urzędy gmin (miast  i miast na prawach powiatu)</t>
  </si>
  <si>
    <t>Ochrona powietrza atmosferycznego i klimatu</t>
  </si>
  <si>
    <t>Drogi publiczne  gminne</t>
  </si>
  <si>
    <t>Przedszkola</t>
  </si>
  <si>
    <t>Kultura fizyczna</t>
  </si>
  <si>
    <t>Obiekty  sportowe</t>
  </si>
  <si>
    <t xml:space="preserve">                                   </t>
  </si>
  <si>
    <t>Gospodarka gruntami i nieruchomościami</t>
  </si>
  <si>
    <t>Plan zagospodarowania przestrzennego</t>
  </si>
  <si>
    <t xml:space="preserve">Pozostała działalność </t>
  </si>
  <si>
    <t>Gospodarka ściekowa  i ochrona wód</t>
  </si>
  <si>
    <t>Utrzymanie zieleni w miatach i gminach</t>
  </si>
  <si>
    <t>Porzadkowanie  gospodarki ściekowej - przyłącza</t>
  </si>
  <si>
    <t>Zmiana sposobu ogrzewania</t>
  </si>
  <si>
    <t>Pomoc społeczna</t>
  </si>
  <si>
    <t>Pozostała działalność</t>
  </si>
  <si>
    <t>Rozbudowa monitoringu miejskiego</t>
  </si>
  <si>
    <t>Bezpieczeństwo publiczne i ochrona przeciwpożarowa</t>
  </si>
  <si>
    <t>Przebudowa wraz z dostosowaniem do wymagań przeciwpożarowych budynku Przedszkola Miejskiego w Szczawnie-Zdroju</t>
  </si>
  <si>
    <t>Utworzenie Klubu Senior+ w lokalu przy ul. Sienkiewicza 40 w Szczawnie-Zdroju</t>
  </si>
  <si>
    <t>Zagospodarowanie parku leśnego - Wzgórze Gedymina i rewaloryzacja części terenu Parku Zdrojowego - dokumentacja</t>
  </si>
  <si>
    <t>Komendy wojewódzkie Policji</t>
  </si>
  <si>
    <t>Dokumentacja na potrzeby wykonania operatu uzdrowiskowego</t>
  </si>
  <si>
    <t>Budowa krytej pływalni Dolnośląski Delfinek w ramach budowy kompleksu
oświatowo-sportowo-rekreacyjnego przy ul. Słonecznej 1A w Szczawnie-
Zdroju</t>
  </si>
  <si>
    <t>Drogi publiczne wojewódzkie</t>
  </si>
  <si>
    <t>Gospodarka mieszkaniowa</t>
  </si>
  <si>
    <t>Przebudowa ulic Chopina i Sienkiewicza w Szczawnie- Zdroju</t>
  </si>
  <si>
    <t>Zmiana studium uwarunkowań i kierunków zagospodarowania przestrzennego Uzdrowiskowej Gminy Miejskiej Szczawno- Zdrój</t>
  </si>
  <si>
    <t>Budowa szybu dźwigu osobowego oraz przebudowa budynku Urzędu Miejskiego</t>
  </si>
  <si>
    <t xml:space="preserve">Zagospodarowanie nieruchomości komunalnych </t>
  </si>
  <si>
    <t>Przebudowa dróg i chodników gminnych</t>
  </si>
  <si>
    <t xml:space="preserve">            Informacja z wykonania wydatków majątkowych za rok 2019</t>
  </si>
  <si>
    <t>Przebudowa drogi wojewódzkiej nr 375 w zakresie budowy chodnika w m. Szczawno-Zdrój</t>
  </si>
  <si>
    <t>Koncepcja szlaków rowerowych, narciarstwa śladowego i nordic walking</t>
  </si>
  <si>
    <t>Remont dróg gminnych nr 114637D,114638D,114639D- ul. Ofiar Katynia,Bukowej i Bohaterow Warszawy w Szczawnie-Zdroju</t>
  </si>
  <si>
    <t>Zagospodarowanie terenu przy ul. Mickiewicza, w sąsiedztwie obiektów sportowych- projekt parkingu</t>
  </si>
  <si>
    <t>Zakup dzialki nr 759/11 w Szczawnie-Zdroju</t>
  </si>
  <si>
    <t>Dofinansowanie zakupu oznakowanego radiowozu dla Policji</t>
  </si>
  <si>
    <t>Dofinansowanie zakupu samochodu ratowniczo-gaśniczego dla Komendy Wojewódzkiej PSP</t>
  </si>
  <si>
    <t>Zakup samochodu służbowego dla Straży Miejskiej</t>
  </si>
  <si>
    <t>Budowa Zespołu Szkolno-Przedszkolnego w ramach kompleksu oświatowo-sportowo-rekreacyjnego przy ul. Słonecznej 1A</t>
  </si>
  <si>
    <t>Koncepcja zagospodarowania Góry Chełmiec</t>
  </si>
  <si>
    <t>Koncepcja zagospodarowania terenu wokół toru Four Cross-Słoneczna Polana w trasy rowerowe</t>
  </si>
  <si>
    <t>Budowa tężni solankowej w Szczawnie- Zdroju - koncepcja</t>
  </si>
  <si>
    <t>Zakup samochodu ciężarowego dla potrzeb gminy</t>
  </si>
  <si>
    <t>Zakup traktora kosiarki</t>
  </si>
  <si>
    <t xml:space="preserve">Załącznik nr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</si>
</sst>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1" x14ac:knownFonts="1">
    <font>
      <sz val="10"/>
      <name val="MS Sans Serif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8"/>
      <name val="Times New Roman CE"/>
      <family val="1"/>
      <charset val="238"/>
    </font>
    <font>
      <b/>
      <u/>
      <sz val="10"/>
      <name val="Arial CE"/>
      <family val="2"/>
      <charset val="238"/>
    </font>
    <font>
      <b/>
      <sz val="1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b/>
      <sz val="8"/>
      <color indexed="8"/>
      <name val="Tahoma"/>
      <family val="2"/>
      <charset val="238"/>
    </font>
    <font>
      <sz val="10"/>
      <name val="MS Sans Serif"/>
      <family val="2"/>
      <charset val="238"/>
    </font>
    <font>
      <sz val="8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2"/>
      <name val="Times New Roman CE"/>
      <charset val="238"/>
    </font>
    <font>
      <b/>
      <sz val="12"/>
      <name val="Times New Roman CE"/>
      <family val="1"/>
      <charset val="238"/>
    </font>
    <font>
      <sz val="12"/>
      <name val="Times New Roman CE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31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0" fillId="0" borderId="0"/>
    <xf numFmtId="9" fontId="1" fillId="0" borderId="0" applyFill="0" applyBorder="0" applyAlignment="0" applyProtection="0"/>
  </cellStyleXfs>
  <cellXfs count="18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/>
    </xf>
    <xf numFmtId="3" fontId="5" fillId="0" borderId="0" xfId="0" applyNumberFormat="1" applyFont="1" applyAlignment="1">
      <alignment vertical="top" wrapText="1"/>
    </xf>
    <xf numFmtId="0" fontId="8" fillId="0" borderId="0" xfId="0" applyFont="1"/>
    <xf numFmtId="0" fontId="7" fillId="0" borderId="0" xfId="0" applyFont="1"/>
    <xf numFmtId="0" fontId="6" fillId="0" borderId="0" xfId="0" applyFont="1"/>
    <xf numFmtId="0" fontId="2" fillId="0" borderId="1" xfId="0" applyFont="1" applyBorder="1"/>
    <xf numFmtId="4" fontId="2" fillId="0" borderId="0" xfId="0" applyNumberFormat="1" applyFont="1"/>
    <xf numFmtId="0" fontId="8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3" fontId="6" fillId="3" borderId="7" xfId="0" applyNumberFormat="1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12" fillId="0" borderId="4" xfId="0" applyFont="1" applyBorder="1" applyAlignment="1">
      <alignment horizontal="left"/>
    </xf>
    <xf numFmtId="0" fontId="13" fillId="0" borderId="3" xfId="0" applyFont="1" applyBorder="1" applyAlignment="1">
      <alignment horizontal="left" wrapText="1"/>
    </xf>
    <xf numFmtId="0" fontId="12" fillId="0" borderId="3" xfId="0" applyFont="1" applyBorder="1" applyAlignment="1">
      <alignment horizontal="left"/>
    </xf>
    <xf numFmtId="0" fontId="13" fillId="0" borderId="17" xfId="0" applyFont="1" applyBorder="1" applyAlignment="1">
      <alignment horizontal="left" wrapText="1"/>
    </xf>
    <xf numFmtId="0" fontId="12" fillId="8" borderId="14" xfId="1" applyFont="1" applyFill="1" applyBorder="1" applyAlignment="1">
      <alignment horizontal="left" vertical="center"/>
    </xf>
    <xf numFmtId="0" fontId="12" fillId="4" borderId="14" xfId="0" applyFont="1" applyFill="1" applyBorder="1" applyAlignment="1">
      <alignment horizontal="left" wrapText="1"/>
    </xf>
    <xf numFmtId="0" fontId="12" fillId="5" borderId="4" xfId="0" applyFont="1" applyFill="1" applyBorder="1" applyAlignment="1">
      <alignment horizontal="left" wrapText="1"/>
    </xf>
    <xf numFmtId="0" fontId="13" fillId="5" borderId="3" xfId="0" applyFont="1" applyFill="1" applyBorder="1" applyAlignment="1">
      <alignment horizontal="left" wrapText="1"/>
    </xf>
    <xf numFmtId="0" fontId="12" fillId="5" borderId="3" xfId="0" applyFont="1" applyFill="1" applyBorder="1" applyAlignment="1">
      <alignment horizontal="left" wrapText="1"/>
    </xf>
    <xf numFmtId="0" fontId="12" fillId="4" borderId="14" xfId="0" applyFont="1" applyFill="1" applyBorder="1" applyAlignment="1">
      <alignment horizontal="left" vertical="center"/>
    </xf>
    <xf numFmtId="3" fontId="12" fillId="4" borderId="4" xfId="0" applyNumberFormat="1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left" wrapText="1"/>
    </xf>
    <xf numFmtId="0" fontId="12" fillId="7" borderId="14" xfId="0" applyFont="1" applyFill="1" applyBorder="1" applyAlignment="1">
      <alignment horizontal="left" wrapText="1"/>
    </xf>
    <xf numFmtId="0" fontId="13" fillId="0" borderId="3" xfId="0" applyFont="1" applyBorder="1" applyAlignment="1">
      <alignment wrapText="1"/>
    </xf>
    <xf numFmtId="0" fontId="14" fillId="0" borderId="3" xfId="0" applyFont="1" applyBorder="1"/>
    <xf numFmtId="0" fontId="15" fillId="0" borderId="3" xfId="0" applyFont="1" applyBorder="1" applyAlignment="1">
      <alignment wrapText="1"/>
    </xf>
    <xf numFmtId="0" fontId="14" fillId="5" borderId="4" xfId="0" applyFont="1" applyFill="1" applyBorder="1"/>
    <xf numFmtId="0" fontId="14" fillId="5" borderId="3" xfId="0" applyFont="1" applyFill="1" applyBorder="1"/>
    <xf numFmtId="0" fontId="14" fillId="5" borderId="14" xfId="0" applyFont="1" applyFill="1" applyBorder="1"/>
    <xf numFmtId="0" fontId="12" fillId="6" borderId="9" xfId="0" applyFont="1" applyFill="1" applyBorder="1" applyAlignment="1">
      <alignment horizontal="left" vertical="center" wrapText="1"/>
    </xf>
    <xf numFmtId="164" fontId="6" fillId="3" borderId="19" xfId="0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left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13" fillId="5" borderId="24" xfId="0" applyFont="1" applyFill="1" applyBorder="1" applyAlignment="1">
      <alignment horizontal="left" wrapText="1"/>
    </xf>
    <xf numFmtId="0" fontId="12" fillId="4" borderId="22" xfId="0" applyFont="1" applyFill="1" applyBorder="1" applyAlignment="1">
      <alignment horizontal="center"/>
    </xf>
    <xf numFmtId="0" fontId="12" fillId="4" borderId="20" xfId="0" applyFont="1" applyFill="1" applyBorder="1" applyAlignment="1">
      <alignment horizontal="center"/>
    </xf>
    <xf numFmtId="0" fontId="13" fillId="4" borderId="20" xfId="0" applyFont="1" applyFill="1" applyBorder="1" applyAlignment="1">
      <alignment horizontal="center" vertical="center" wrapText="1"/>
    </xf>
    <xf numFmtId="4" fontId="12" fillId="4" borderId="20" xfId="0" applyNumberFormat="1" applyFont="1" applyFill="1" applyBorder="1" applyAlignment="1">
      <alignment horizontal="right"/>
    </xf>
    <xf numFmtId="10" fontId="12" fillId="4" borderId="21" xfId="0" applyNumberFormat="1" applyFont="1" applyFill="1" applyBorder="1" applyAlignment="1">
      <alignment horizontal="right"/>
    </xf>
    <xf numFmtId="0" fontId="13" fillId="0" borderId="11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right"/>
    </xf>
    <xf numFmtId="10" fontId="12" fillId="0" borderId="12" xfId="0" applyNumberFormat="1" applyFont="1" applyBorder="1" applyAlignment="1">
      <alignment horizontal="right"/>
    </xf>
    <xf numFmtId="0" fontId="13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4" fontId="13" fillId="0" borderId="3" xfId="0" applyNumberFormat="1" applyFont="1" applyBorder="1" applyAlignment="1">
      <alignment horizontal="right"/>
    </xf>
    <xf numFmtId="10" fontId="13" fillId="0" borderId="5" xfId="0" applyNumberFormat="1" applyFont="1" applyBorder="1" applyAlignment="1">
      <alignment horizontal="right"/>
    </xf>
    <xf numFmtId="0" fontId="12" fillId="0" borderId="3" xfId="0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right"/>
    </xf>
    <xf numFmtId="10" fontId="12" fillId="0" borderId="5" xfId="0" applyNumberFormat="1" applyFont="1" applyBorder="1" applyAlignment="1">
      <alignment horizontal="right"/>
    </xf>
    <xf numFmtId="0" fontId="13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 wrapText="1"/>
    </xf>
    <xf numFmtId="4" fontId="13" fillId="0" borderId="17" xfId="0" applyNumberFormat="1" applyFont="1" applyBorder="1" applyAlignment="1">
      <alignment horizontal="right"/>
    </xf>
    <xf numFmtId="10" fontId="13" fillId="0" borderId="18" xfId="0" applyNumberFormat="1" applyFont="1" applyBorder="1" applyAlignment="1">
      <alignment horizontal="right"/>
    </xf>
    <xf numFmtId="0" fontId="12" fillId="4" borderId="13" xfId="0" applyFont="1" applyFill="1" applyBorder="1" applyAlignment="1">
      <alignment horizontal="center"/>
    </xf>
    <xf numFmtId="0" fontId="12" fillId="5" borderId="14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  <xf numFmtId="4" fontId="12" fillId="4" borderId="14" xfId="0" applyNumberFormat="1" applyFont="1" applyFill="1" applyBorder="1" applyAlignment="1">
      <alignment horizontal="right"/>
    </xf>
    <xf numFmtId="10" fontId="12" fillId="4" borderId="15" xfId="0" applyNumberFormat="1" applyFont="1" applyFill="1" applyBorder="1"/>
    <xf numFmtId="0" fontId="13" fillId="5" borderId="11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 vertical="center" wrapText="1"/>
    </xf>
    <xf numFmtId="4" fontId="12" fillId="5" borderId="4" xfId="0" applyNumberFormat="1" applyFont="1" applyFill="1" applyBorder="1" applyAlignment="1">
      <alignment horizontal="right"/>
    </xf>
    <xf numFmtId="10" fontId="12" fillId="5" borderId="12" xfId="0" applyNumberFormat="1" applyFont="1" applyFill="1" applyBorder="1"/>
    <xf numFmtId="0" fontId="13" fillId="5" borderId="2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 vertical="center" wrapText="1"/>
    </xf>
    <xf numFmtId="4" fontId="13" fillId="5" borderId="3" xfId="0" applyNumberFormat="1" applyFont="1" applyFill="1" applyBorder="1" applyAlignment="1">
      <alignment horizontal="right"/>
    </xf>
    <xf numFmtId="0" fontId="13" fillId="5" borderId="23" xfId="0" applyFont="1" applyFill="1" applyBorder="1" applyAlignment="1">
      <alignment horizontal="center"/>
    </xf>
    <xf numFmtId="0" fontId="12" fillId="4" borderId="24" xfId="0" applyFont="1" applyFill="1" applyBorder="1" applyAlignment="1">
      <alignment horizontal="center"/>
    </xf>
    <xf numFmtId="0" fontId="13" fillId="5" borderId="24" xfId="0" applyFont="1" applyFill="1" applyBorder="1" applyAlignment="1">
      <alignment horizontal="center" vertical="center" wrapText="1"/>
    </xf>
    <xf numFmtId="4" fontId="13" fillId="5" borderId="24" xfId="0" applyNumberFormat="1" applyFont="1" applyFill="1" applyBorder="1" applyAlignment="1">
      <alignment horizontal="right"/>
    </xf>
    <xf numFmtId="4" fontId="13" fillId="5" borderId="24" xfId="0" applyNumberFormat="1" applyFont="1" applyFill="1" applyBorder="1"/>
    <xf numFmtId="0" fontId="12" fillId="4" borderId="14" xfId="0" applyFont="1" applyFill="1" applyBorder="1" applyAlignment="1">
      <alignment horizontal="center" vertical="center" wrapText="1"/>
    </xf>
    <xf numFmtId="10" fontId="12" fillId="4" borderId="15" xfId="0" applyNumberFormat="1" applyFont="1" applyFill="1" applyBorder="1" applyAlignment="1">
      <alignment horizontal="right"/>
    </xf>
    <xf numFmtId="0" fontId="12" fillId="5" borderId="11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 vertical="center" wrapText="1"/>
    </xf>
    <xf numFmtId="10" fontId="12" fillId="5" borderId="12" xfId="0" applyNumberFormat="1" applyFont="1" applyFill="1" applyBorder="1" applyAlignment="1">
      <alignment horizontal="right"/>
    </xf>
    <xf numFmtId="0" fontId="12" fillId="5" borderId="2" xfId="0" applyFont="1" applyFill="1" applyBorder="1" applyAlignment="1">
      <alignment horizontal="center"/>
    </xf>
    <xf numFmtId="10" fontId="13" fillId="5" borderId="5" xfId="0" applyNumberFormat="1" applyFont="1" applyFill="1" applyBorder="1" applyAlignment="1">
      <alignment horizontal="right"/>
    </xf>
    <xf numFmtId="0" fontId="12" fillId="4" borderId="13" xfId="0" applyFont="1" applyFill="1" applyBorder="1" applyAlignment="1">
      <alignment horizontal="center" vertical="center"/>
    </xf>
    <xf numFmtId="4" fontId="12" fillId="4" borderId="14" xfId="0" applyNumberFormat="1" applyFont="1" applyFill="1" applyBorder="1" applyAlignment="1">
      <alignment horizontal="right" vertical="center"/>
    </xf>
    <xf numFmtId="10" fontId="12" fillId="4" borderId="15" xfId="0" applyNumberFormat="1" applyFont="1" applyFill="1" applyBorder="1" applyAlignment="1">
      <alignment horizontal="right" vertical="center" wrapText="1"/>
    </xf>
    <xf numFmtId="0" fontId="12" fillId="5" borderId="4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 vertical="center"/>
    </xf>
    <xf numFmtId="10" fontId="13" fillId="5" borderId="18" xfId="0" applyNumberFormat="1" applyFont="1" applyFill="1" applyBorder="1" applyAlignment="1">
      <alignment horizontal="right" wrapText="1"/>
    </xf>
    <xf numFmtId="0" fontId="12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 wrapText="1"/>
    </xf>
    <xf numFmtId="4" fontId="12" fillId="4" borderId="3" xfId="0" applyNumberFormat="1" applyFont="1" applyFill="1" applyBorder="1" applyAlignment="1">
      <alignment horizontal="right" vertical="center"/>
    </xf>
    <xf numFmtId="4" fontId="13" fillId="4" borderId="3" xfId="0" applyNumberFormat="1" applyFont="1" applyFill="1" applyBorder="1" applyAlignment="1">
      <alignment horizontal="right" vertical="center"/>
    </xf>
    <xf numFmtId="10" fontId="13" fillId="4" borderId="5" xfId="0" applyNumberFormat="1" applyFont="1" applyFill="1" applyBorder="1" applyAlignment="1">
      <alignment horizontal="right" vertical="center" wrapText="1"/>
    </xf>
    <xf numFmtId="4" fontId="12" fillId="2" borderId="3" xfId="0" applyNumberFormat="1" applyFont="1" applyFill="1" applyBorder="1" applyAlignment="1">
      <alignment horizontal="right" vertical="center"/>
    </xf>
    <xf numFmtId="10" fontId="12" fillId="4" borderId="5" xfId="0" applyNumberFormat="1" applyFont="1" applyFill="1" applyBorder="1" applyAlignment="1">
      <alignment horizontal="right" vertical="center" wrapText="1"/>
    </xf>
    <xf numFmtId="10" fontId="13" fillId="2" borderId="18" xfId="0" applyNumberFormat="1" applyFont="1" applyFill="1" applyBorder="1" applyAlignment="1">
      <alignment horizontal="right" vertical="center" wrapText="1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4" fontId="12" fillId="2" borderId="14" xfId="0" applyNumberFormat="1" applyFont="1" applyFill="1" applyBorder="1" applyAlignment="1">
      <alignment horizontal="right" vertical="center"/>
    </xf>
    <xf numFmtId="10" fontId="12" fillId="2" borderId="15" xfId="0" applyNumberFormat="1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4" fontId="12" fillId="2" borderId="4" xfId="0" applyNumberFormat="1" applyFont="1" applyFill="1" applyBorder="1" applyAlignment="1">
      <alignment horizontal="right" vertical="center"/>
    </xf>
    <xf numFmtId="10" fontId="12" fillId="2" borderId="25" xfId="0" applyNumberFormat="1" applyFont="1" applyFill="1" applyBorder="1" applyAlignment="1">
      <alignment horizontal="right" vertical="center" wrapText="1"/>
    </xf>
    <xf numFmtId="0" fontId="12" fillId="4" borderId="14" xfId="0" applyFont="1" applyFill="1" applyBorder="1" applyAlignment="1">
      <alignment horizontal="center" vertical="center"/>
    </xf>
    <xf numFmtId="4" fontId="12" fillId="7" borderId="14" xfId="0" applyNumberFormat="1" applyFont="1" applyFill="1" applyBorder="1" applyAlignment="1">
      <alignment horizontal="right" vertical="center"/>
    </xf>
    <xf numFmtId="10" fontId="12" fillId="7" borderId="15" xfId="0" applyNumberFormat="1" applyFont="1" applyFill="1" applyBorder="1" applyAlignment="1">
      <alignment horizontal="right" vertical="center" wrapText="1"/>
    </xf>
    <xf numFmtId="0" fontId="12" fillId="4" borderId="11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wrapText="1"/>
    </xf>
    <xf numFmtId="4" fontId="12" fillId="4" borderId="4" xfId="0" applyNumberFormat="1" applyFont="1" applyFill="1" applyBorder="1" applyAlignment="1">
      <alignment horizontal="right" vertical="center"/>
    </xf>
    <xf numFmtId="10" fontId="12" fillId="4" borderId="12" xfId="0" applyNumberFormat="1" applyFont="1" applyFill="1" applyBorder="1" applyAlignment="1">
      <alignment horizontal="right" vertical="center" wrapText="1"/>
    </xf>
    <xf numFmtId="4" fontId="13" fillId="2" borderId="3" xfId="0" applyNumberFormat="1" applyFont="1" applyFill="1" applyBorder="1" applyAlignment="1">
      <alignment horizontal="right" vertical="center"/>
    </xf>
    <xf numFmtId="0" fontId="12" fillId="4" borderId="4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 wrapText="1"/>
    </xf>
    <xf numFmtId="4" fontId="12" fillId="6" borderId="9" xfId="0" applyNumberFormat="1" applyFont="1" applyFill="1" applyBorder="1" applyAlignment="1">
      <alignment horizontal="right" vertical="center"/>
    </xf>
    <xf numFmtId="10" fontId="12" fillId="6" borderId="10" xfId="0" applyNumberFormat="1" applyFont="1" applyFill="1" applyBorder="1" applyAlignment="1">
      <alignment horizontal="right" vertical="center" wrapText="1"/>
    </xf>
    <xf numFmtId="10" fontId="13" fillId="5" borderId="5" xfId="0" applyNumberFormat="1" applyFont="1" applyFill="1" applyBorder="1"/>
    <xf numFmtId="3" fontId="17" fillId="0" borderId="0" xfId="0" applyNumberFormat="1" applyFont="1" applyAlignment="1">
      <alignment horizontal="center"/>
    </xf>
    <xf numFmtId="3" fontId="18" fillId="0" borderId="3" xfId="1" applyNumberFormat="1" applyFont="1" applyBorder="1" applyAlignment="1">
      <alignment horizontal="left" vertical="center"/>
    </xf>
    <xf numFmtId="10" fontId="12" fillId="5" borderId="5" xfId="0" applyNumberFormat="1" applyFont="1" applyFill="1" applyBorder="1"/>
    <xf numFmtId="0" fontId="13" fillId="5" borderId="23" xfId="0" applyFont="1" applyFill="1" applyBorder="1" applyAlignment="1">
      <alignment horizontal="center" wrapText="1"/>
    </xf>
    <xf numFmtId="0" fontId="12" fillId="5" borderId="24" xfId="0" applyFont="1" applyFill="1" applyBorder="1" applyAlignment="1">
      <alignment horizontal="center"/>
    </xf>
    <xf numFmtId="4" fontId="13" fillId="5" borderId="24" xfId="0" applyNumberFormat="1" applyFont="1" applyFill="1" applyBorder="1" applyAlignment="1">
      <alignment horizontal="right" wrapText="1"/>
    </xf>
    <xf numFmtId="0" fontId="12" fillId="5" borderId="13" xfId="0" applyFont="1" applyFill="1" applyBorder="1" applyAlignment="1">
      <alignment horizontal="center" wrapText="1"/>
    </xf>
    <xf numFmtId="0" fontId="13" fillId="5" borderId="14" xfId="0" applyFont="1" applyFill="1" applyBorder="1" applyAlignment="1">
      <alignment horizontal="center" vertical="center" wrapText="1"/>
    </xf>
    <xf numFmtId="4" fontId="12" fillId="5" borderId="14" xfId="0" applyNumberFormat="1" applyFont="1" applyFill="1" applyBorder="1" applyAlignment="1">
      <alignment horizontal="right" wrapText="1"/>
    </xf>
    <xf numFmtId="3" fontId="19" fillId="8" borderId="7" xfId="1" applyNumberFormat="1" applyFont="1" applyFill="1" applyBorder="1" applyAlignment="1">
      <alignment horizontal="left" vertical="center" wrapText="1"/>
    </xf>
    <xf numFmtId="10" fontId="12" fillId="5" borderId="15" xfId="0" applyNumberFormat="1" applyFont="1" applyFill="1" applyBorder="1" applyAlignment="1">
      <alignment horizontal="right" wrapText="1"/>
    </xf>
    <xf numFmtId="10" fontId="12" fillId="4" borderId="12" xfId="2" applyNumberFormat="1" applyFont="1" applyFill="1" applyBorder="1" applyAlignment="1">
      <alignment horizontal="right" vertical="center"/>
    </xf>
    <xf numFmtId="4" fontId="12" fillId="5" borderId="4" xfId="0" applyNumberFormat="1" applyFont="1" applyFill="1" applyBorder="1" applyAlignment="1">
      <alignment horizontal="right" wrapText="1"/>
    </xf>
    <xf numFmtId="0" fontId="12" fillId="2" borderId="24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left" wrapText="1"/>
    </xf>
    <xf numFmtId="4" fontId="13" fillId="2" borderId="24" xfId="0" applyNumberFormat="1" applyFont="1" applyFill="1" applyBorder="1" applyAlignment="1">
      <alignment horizontal="right" vertical="center"/>
    </xf>
    <xf numFmtId="10" fontId="13" fillId="5" borderId="12" xfId="0" applyNumberFormat="1" applyFont="1" applyFill="1" applyBorder="1" applyAlignment="1">
      <alignment horizontal="right"/>
    </xf>
    <xf numFmtId="0" fontId="12" fillId="5" borderId="3" xfId="0" applyFont="1" applyFill="1" applyBorder="1" applyAlignment="1">
      <alignment horizontal="center"/>
    </xf>
    <xf numFmtId="4" fontId="12" fillId="5" borderId="3" xfId="0" applyNumberFormat="1" applyFont="1" applyFill="1" applyBorder="1" applyAlignment="1">
      <alignment horizontal="right" wrapText="1"/>
    </xf>
    <xf numFmtId="3" fontId="20" fillId="8" borderId="3" xfId="1" applyNumberFormat="1" applyFont="1" applyFill="1" applyBorder="1" applyAlignment="1">
      <alignment horizontal="left" vertical="center" wrapText="1"/>
    </xf>
    <xf numFmtId="4" fontId="13" fillId="5" borderId="3" xfId="0" applyNumberFormat="1" applyFont="1" applyFill="1" applyBorder="1" applyAlignment="1">
      <alignment horizontal="right" wrapText="1"/>
    </xf>
    <xf numFmtId="3" fontId="19" fillId="8" borderId="4" xfId="1" applyNumberFormat="1" applyFont="1" applyFill="1" applyBorder="1" applyAlignment="1">
      <alignment horizontal="left" vertical="center" wrapText="1"/>
    </xf>
    <xf numFmtId="0" fontId="15" fillId="0" borderId="3" xfId="0" applyFont="1" applyBorder="1"/>
    <xf numFmtId="4" fontId="13" fillId="5" borderId="4" xfId="0" applyNumberFormat="1" applyFont="1" applyFill="1" applyBorder="1" applyAlignment="1">
      <alignment horizontal="right"/>
    </xf>
    <xf numFmtId="4" fontId="13" fillId="5" borderId="4" xfId="0" applyNumberFormat="1" applyFont="1" applyFill="1" applyBorder="1"/>
    <xf numFmtId="0" fontId="15" fillId="5" borderId="3" xfId="0" applyFont="1" applyFill="1" applyBorder="1" applyAlignment="1">
      <alignment wrapText="1"/>
    </xf>
    <xf numFmtId="0" fontId="15" fillId="5" borderId="3" xfId="0" applyFont="1" applyFill="1" applyBorder="1"/>
    <xf numFmtId="0" fontId="12" fillId="4" borderId="26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wrapText="1"/>
    </xf>
    <xf numFmtId="0" fontId="12" fillId="4" borderId="27" xfId="0" applyFont="1" applyFill="1" applyBorder="1" applyAlignment="1">
      <alignment horizontal="center" vertical="center" wrapText="1"/>
    </xf>
    <xf numFmtId="3" fontId="12" fillId="4" borderId="27" xfId="0" applyNumberFormat="1" applyFont="1" applyFill="1" applyBorder="1" applyAlignment="1">
      <alignment horizontal="left" vertical="center" wrapText="1"/>
    </xf>
    <xf numFmtId="4" fontId="12" fillId="4" borderId="27" xfId="0" applyNumberFormat="1" applyFont="1" applyFill="1" applyBorder="1" applyAlignment="1">
      <alignment horizontal="right" vertical="center"/>
    </xf>
    <xf numFmtId="10" fontId="12" fillId="4" borderId="28" xfId="0" applyNumberFormat="1" applyFont="1" applyFill="1" applyBorder="1" applyAlignment="1">
      <alignment horizontal="right" vertical="center" wrapText="1"/>
    </xf>
    <xf numFmtId="0" fontId="12" fillId="4" borderId="23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 wrapText="1"/>
    </xf>
    <xf numFmtId="4" fontId="13" fillId="4" borderId="24" xfId="0" applyNumberFormat="1" applyFont="1" applyFill="1" applyBorder="1" applyAlignment="1">
      <alignment horizontal="right" vertical="center"/>
    </xf>
    <xf numFmtId="10" fontId="13" fillId="4" borderId="25" xfId="0" applyNumberFormat="1" applyFont="1" applyFill="1" applyBorder="1" applyAlignment="1">
      <alignment horizontal="right" vertical="center" wrapText="1"/>
    </xf>
    <xf numFmtId="0" fontId="15" fillId="0" borderId="24" xfId="0" applyFont="1" applyBorder="1" applyAlignment="1">
      <alignment wrapText="1"/>
    </xf>
    <xf numFmtId="0" fontId="14" fillId="0" borderId="24" xfId="0" applyFont="1" applyBorder="1" applyAlignment="1">
      <alignment wrapText="1"/>
    </xf>
    <xf numFmtId="4" fontId="12" fillId="4" borderId="24" xfId="0" applyNumberFormat="1" applyFont="1" applyFill="1" applyBorder="1" applyAlignment="1">
      <alignment horizontal="right" vertical="center"/>
    </xf>
    <xf numFmtId="0" fontId="12" fillId="5" borderId="11" xfId="0" applyFont="1" applyFill="1" applyBorder="1" applyAlignment="1">
      <alignment horizontal="center" wrapText="1"/>
    </xf>
    <xf numFmtId="10" fontId="12" fillId="5" borderId="12" xfId="0" applyNumberFormat="1" applyFont="1" applyFill="1" applyBorder="1" applyAlignment="1">
      <alignment horizontal="right" wrapText="1"/>
    </xf>
    <xf numFmtId="0" fontId="12" fillId="5" borderId="2" xfId="0" applyFont="1" applyFill="1" applyBorder="1" applyAlignment="1">
      <alignment horizontal="center" wrapText="1"/>
    </xf>
    <xf numFmtId="10" fontId="13" fillId="5" borderId="12" xfId="0" applyNumberFormat="1" applyFont="1" applyFill="1" applyBorder="1" applyAlignment="1">
      <alignment horizontal="right" wrapText="1"/>
    </xf>
    <xf numFmtId="0" fontId="13" fillId="5" borderId="2" xfId="0" applyFont="1" applyFill="1" applyBorder="1" applyAlignment="1">
      <alignment horizontal="center" wrapText="1"/>
    </xf>
    <xf numFmtId="10" fontId="12" fillId="5" borderId="5" xfId="0" applyNumberFormat="1" applyFont="1" applyFill="1" applyBorder="1" applyAlignment="1">
      <alignment horizontal="right" wrapText="1"/>
    </xf>
    <xf numFmtId="0" fontId="12" fillId="2" borderId="11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164" fontId="1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16" fillId="0" borderId="0" xfId="0" applyFont="1" applyAlignment="1">
      <alignment horizontal="right"/>
    </xf>
  </cellXfs>
  <cellStyles count="3">
    <cellStyle name="Excel Built-in Normal" xfId="1" xr:uid="{00000000-0005-0000-0000-000000000000}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="128" zoomScaleNormal="128" workbookViewId="0">
      <selection activeCell="F3" sqref="F3"/>
    </sheetView>
  </sheetViews>
  <sheetFormatPr defaultRowHeight="12.75" x14ac:dyDescent="0.2"/>
  <sheetData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61"/>
  <sheetViews>
    <sheetView tabSelected="1" zoomScaleNormal="100" workbookViewId="0">
      <selection activeCell="D2" sqref="D2:G2"/>
    </sheetView>
  </sheetViews>
  <sheetFormatPr defaultColWidth="10" defaultRowHeight="12.75" x14ac:dyDescent="0.2"/>
  <cols>
    <col min="1" max="1" width="5.42578125" style="1" customWidth="1"/>
    <col min="2" max="2" width="9" style="1" customWidth="1"/>
    <col min="3" max="3" width="6" style="1" customWidth="1"/>
    <col min="4" max="4" width="71" style="2" customWidth="1"/>
    <col min="5" max="5" width="14.140625" style="1" customWidth="1"/>
    <col min="6" max="6" width="17.42578125" style="1" customWidth="1"/>
    <col min="7" max="7" width="12.5703125" style="1" customWidth="1"/>
    <col min="8" max="16384" width="10" style="1"/>
  </cols>
  <sheetData>
    <row r="1" spans="1:15" x14ac:dyDescent="0.2">
      <c r="F1" s="181"/>
      <c r="G1" s="181"/>
    </row>
    <row r="2" spans="1:15" x14ac:dyDescent="0.2">
      <c r="D2" s="183" t="s">
        <v>60</v>
      </c>
      <c r="E2" s="183"/>
      <c r="F2" s="183"/>
      <c r="G2" s="183"/>
    </row>
    <row r="3" spans="1:15" ht="3.75" customHeight="1" x14ac:dyDescent="0.2">
      <c r="F3" s="182"/>
      <c r="G3" s="182"/>
    </row>
    <row r="4" spans="1:15" ht="16.5" x14ac:dyDescent="0.25">
      <c r="B4" s="3"/>
      <c r="D4" s="131" t="s">
        <v>45</v>
      </c>
      <c r="E4" s="4"/>
    </row>
    <row r="5" spans="1:15" ht="7.5" customHeight="1" thickBot="1" x14ac:dyDescent="0.25">
      <c r="D5" s="5" t="s">
        <v>20</v>
      </c>
      <c r="E5" s="1" t="s">
        <v>0</v>
      </c>
    </row>
    <row r="6" spans="1:15" ht="27.75" customHeight="1" thickBot="1" x14ac:dyDescent="0.25">
      <c r="A6" s="13" t="s">
        <v>1</v>
      </c>
      <c r="B6" s="14" t="s">
        <v>2</v>
      </c>
      <c r="C6" s="15" t="s">
        <v>3</v>
      </c>
      <c r="D6" s="15" t="s">
        <v>4</v>
      </c>
      <c r="E6" s="37" t="s">
        <v>5</v>
      </c>
      <c r="F6" s="39" t="s">
        <v>6</v>
      </c>
      <c r="G6" s="40" t="s">
        <v>7</v>
      </c>
    </row>
    <row r="7" spans="1:15" ht="16.5" thickBot="1" x14ac:dyDescent="0.3">
      <c r="A7" s="44">
        <v>600</v>
      </c>
      <c r="B7" s="45"/>
      <c r="C7" s="46"/>
      <c r="D7" s="38" t="s">
        <v>8</v>
      </c>
      <c r="E7" s="47">
        <f>E8+E10</f>
        <v>5044227.0599999996</v>
      </c>
      <c r="F7" s="47">
        <f>F8+F10</f>
        <v>4519020.6899999995</v>
      </c>
      <c r="G7" s="48">
        <f t="shared" ref="G7:G17" si="0">F7/E7</f>
        <v>0.89587971283751044</v>
      </c>
      <c r="H7" s="6"/>
      <c r="I7" s="6"/>
      <c r="J7" s="6"/>
      <c r="K7" s="6"/>
      <c r="L7" s="6"/>
    </row>
    <row r="8" spans="1:15" ht="15.75" x14ac:dyDescent="0.25">
      <c r="A8" s="49"/>
      <c r="B8" s="50">
        <v>60013</v>
      </c>
      <c r="C8" s="51"/>
      <c r="D8" s="17" t="s">
        <v>38</v>
      </c>
      <c r="E8" s="52">
        <f>SUM(E9:E9)</f>
        <v>496016.03</v>
      </c>
      <c r="F8" s="52">
        <f>SUM(F9:F9)</f>
        <v>496016.03</v>
      </c>
      <c r="G8" s="53">
        <f t="shared" si="0"/>
        <v>1</v>
      </c>
      <c r="H8" s="7"/>
      <c r="I8" s="7"/>
      <c r="J8" s="7"/>
      <c r="K8" s="7"/>
      <c r="L8" s="7"/>
      <c r="M8" s="8"/>
      <c r="N8" s="8"/>
      <c r="O8" s="8"/>
    </row>
    <row r="9" spans="1:15" ht="31.5" x14ac:dyDescent="0.25">
      <c r="A9" s="54"/>
      <c r="B9" s="55"/>
      <c r="C9" s="56">
        <v>6050</v>
      </c>
      <c r="D9" s="18" t="s">
        <v>46</v>
      </c>
      <c r="E9" s="57">
        <v>496016.03</v>
      </c>
      <c r="F9" s="57">
        <v>496016.03</v>
      </c>
      <c r="G9" s="58">
        <f t="shared" si="0"/>
        <v>1</v>
      </c>
      <c r="H9" s="7"/>
      <c r="I9" s="7"/>
      <c r="J9" s="7"/>
      <c r="K9" s="7"/>
      <c r="L9" s="7"/>
      <c r="M9" s="8"/>
      <c r="N9" s="8"/>
      <c r="O9" s="8"/>
    </row>
    <row r="10" spans="1:15" ht="15.75" x14ac:dyDescent="0.25">
      <c r="A10" s="54"/>
      <c r="B10" s="55">
        <v>60016</v>
      </c>
      <c r="C10" s="59"/>
      <c r="D10" s="19" t="s">
        <v>16</v>
      </c>
      <c r="E10" s="60">
        <f>SUM(E11:E15)</f>
        <v>4548211.0299999993</v>
      </c>
      <c r="F10" s="60">
        <f>SUM(F11:F15)</f>
        <v>4023004.6599999997</v>
      </c>
      <c r="G10" s="61">
        <f t="shared" si="0"/>
        <v>0.88452462593847592</v>
      </c>
      <c r="H10" s="7"/>
      <c r="I10" s="7"/>
      <c r="J10" s="7"/>
      <c r="K10" s="7"/>
      <c r="L10" s="7"/>
      <c r="M10" s="8"/>
      <c r="N10" s="8"/>
      <c r="O10" s="8"/>
    </row>
    <row r="11" spans="1:15" ht="15.75" x14ac:dyDescent="0.25">
      <c r="A11" s="54"/>
      <c r="B11" s="55"/>
      <c r="C11" s="56">
        <v>6050</v>
      </c>
      <c r="D11" s="18" t="s">
        <v>40</v>
      </c>
      <c r="E11" s="57">
        <v>2368088.8199999998</v>
      </c>
      <c r="F11" s="57">
        <v>2329528.04</v>
      </c>
      <c r="G11" s="58">
        <f>F11/E11</f>
        <v>0.98371649759319424</v>
      </c>
      <c r="H11" s="7"/>
      <c r="I11" s="7"/>
      <c r="J11" s="7"/>
      <c r="K11" s="7"/>
      <c r="L11" s="7"/>
      <c r="M11" s="8"/>
      <c r="N11" s="8"/>
      <c r="O11" s="8"/>
    </row>
    <row r="12" spans="1:15" ht="15.75" x14ac:dyDescent="0.25">
      <c r="A12" s="62"/>
      <c r="B12" s="63"/>
      <c r="C12" s="64">
        <v>6050</v>
      </c>
      <c r="D12" s="20" t="s">
        <v>47</v>
      </c>
      <c r="E12" s="65">
        <v>6500</v>
      </c>
      <c r="F12" s="65">
        <v>6500</v>
      </c>
      <c r="G12" s="58">
        <f t="shared" ref="G12:G14" si="1">F12/E12</f>
        <v>1</v>
      </c>
      <c r="H12" s="7"/>
      <c r="I12" s="7"/>
      <c r="J12" s="7"/>
      <c r="K12" s="7"/>
      <c r="L12" s="7"/>
      <c r="M12" s="8"/>
      <c r="N12" s="8"/>
      <c r="O12" s="8"/>
    </row>
    <row r="13" spans="1:15" ht="31.5" x14ac:dyDescent="0.25">
      <c r="A13" s="62"/>
      <c r="B13" s="63"/>
      <c r="C13" s="64">
        <v>6050</v>
      </c>
      <c r="D13" s="20" t="s">
        <v>48</v>
      </c>
      <c r="E13" s="65">
        <v>1833622.21</v>
      </c>
      <c r="F13" s="65">
        <v>1352195.89</v>
      </c>
      <c r="G13" s="58">
        <f t="shared" si="1"/>
        <v>0.73744519597632929</v>
      </c>
      <c r="H13" s="7"/>
      <c r="I13" s="7"/>
      <c r="J13" s="7"/>
      <c r="K13" s="7"/>
      <c r="L13" s="7"/>
      <c r="M13" s="8"/>
      <c r="N13" s="8"/>
      <c r="O13" s="8"/>
    </row>
    <row r="14" spans="1:15" ht="31.5" x14ac:dyDescent="0.25">
      <c r="A14" s="62"/>
      <c r="B14" s="63"/>
      <c r="C14" s="64">
        <v>6050</v>
      </c>
      <c r="D14" s="20" t="s">
        <v>49</v>
      </c>
      <c r="E14" s="65">
        <v>10000</v>
      </c>
      <c r="F14" s="65">
        <v>10000</v>
      </c>
      <c r="G14" s="58">
        <f t="shared" si="1"/>
        <v>1</v>
      </c>
      <c r="H14" s="7"/>
      <c r="I14" s="7"/>
      <c r="J14" s="7"/>
      <c r="K14" s="7"/>
      <c r="L14" s="7"/>
      <c r="M14" s="8"/>
      <c r="N14" s="8"/>
      <c r="O14" s="8"/>
    </row>
    <row r="15" spans="1:15" ht="16.5" thickBot="1" x14ac:dyDescent="0.3">
      <c r="A15" s="62"/>
      <c r="B15" s="63"/>
      <c r="C15" s="64">
        <v>6050</v>
      </c>
      <c r="D15" s="20" t="s">
        <v>44</v>
      </c>
      <c r="E15" s="65">
        <v>330000</v>
      </c>
      <c r="F15" s="65">
        <v>324780.73</v>
      </c>
      <c r="G15" s="66">
        <f t="shared" si="0"/>
        <v>0.98418403030303026</v>
      </c>
      <c r="H15" s="7"/>
      <c r="I15" s="7"/>
      <c r="J15" s="7"/>
      <c r="K15" s="7"/>
      <c r="L15" s="7"/>
      <c r="M15" s="8"/>
      <c r="N15" s="8"/>
      <c r="O15" s="8"/>
    </row>
    <row r="16" spans="1:15" ht="16.5" thickBot="1" x14ac:dyDescent="0.3">
      <c r="A16" s="67">
        <v>700</v>
      </c>
      <c r="B16" s="68"/>
      <c r="C16" s="69"/>
      <c r="D16" s="21" t="s">
        <v>39</v>
      </c>
      <c r="E16" s="70">
        <f>E17+E19</f>
        <v>174700</v>
      </c>
      <c r="F16" s="70">
        <f>F17+F19</f>
        <v>174471.26</v>
      </c>
      <c r="G16" s="71">
        <f t="shared" si="0"/>
        <v>0.99869066971951925</v>
      </c>
      <c r="H16" s="7"/>
      <c r="I16" s="7"/>
      <c r="J16" s="7"/>
      <c r="K16" s="7"/>
      <c r="L16" s="7"/>
      <c r="M16" s="8"/>
      <c r="N16" s="8"/>
      <c r="O16" s="8"/>
    </row>
    <row r="17" spans="1:15" ht="15.75" x14ac:dyDescent="0.25">
      <c r="A17" s="72"/>
      <c r="B17" s="73">
        <v>70005</v>
      </c>
      <c r="C17" s="74"/>
      <c r="D17" s="23" t="s">
        <v>21</v>
      </c>
      <c r="E17" s="75">
        <f>SUM(E18:E18)</f>
        <v>94700</v>
      </c>
      <c r="F17" s="75">
        <f>SUM(F18:F18)</f>
        <v>94700</v>
      </c>
      <c r="G17" s="76">
        <f t="shared" si="0"/>
        <v>1</v>
      </c>
      <c r="H17" s="7"/>
      <c r="I17" s="7"/>
      <c r="J17" s="7"/>
      <c r="K17" s="7"/>
      <c r="L17" s="7"/>
      <c r="M17" s="8"/>
      <c r="N17" s="8"/>
      <c r="O17" s="8"/>
    </row>
    <row r="18" spans="1:15" ht="15.75" x14ac:dyDescent="0.25">
      <c r="A18" s="72"/>
      <c r="B18" s="73"/>
      <c r="C18" s="74">
        <v>6060</v>
      </c>
      <c r="D18" s="24" t="s">
        <v>50</v>
      </c>
      <c r="E18" s="155">
        <v>94700</v>
      </c>
      <c r="F18" s="156">
        <v>94700</v>
      </c>
      <c r="G18" s="133">
        <f t="shared" ref="G18:G20" si="2">F18/E18</f>
        <v>1</v>
      </c>
      <c r="H18" s="7"/>
      <c r="I18" s="7"/>
      <c r="J18" s="7"/>
      <c r="K18" s="7"/>
      <c r="L18" s="7"/>
      <c r="M18" s="8"/>
      <c r="N18" s="8"/>
      <c r="O18" s="8"/>
    </row>
    <row r="19" spans="1:15" ht="15.75" x14ac:dyDescent="0.25">
      <c r="A19" s="72"/>
      <c r="B19" s="73">
        <v>70095</v>
      </c>
      <c r="C19" s="74"/>
      <c r="D19" s="132" t="s">
        <v>29</v>
      </c>
      <c r="E19" s="75">
        <f>E20</f>
        <v>80000</v>
      </c>
      <c r="F19" s="75">
        <f>F20</f>
        <v>79771.259999999995</v>
      </c>
      <c r="G19" s="133">
        <f t="shared" si="2"/>
        <v>0.99714074999999991</v>
      </c>
      <c r="H19" s="7"/>
      <c r="I19" s="7"/>
      <c r="J19" s="7"/>
      <c r="K19" s="7"/>
      <c r="L19" s="7"/>
      <c r="M19" s="8"/>
      <c r="N19" s="8"/>
      <c r="O19" s="8"/>
    </row>
    <row r="20" spans="1:15" ht="16.5" thickBot="1" x14ac:dyDescent="0.3">
      <c r="A20" s="81"/>
      <c r="B20" s="82"/>
      <c r="C20" s="83">
        <v>6050</v>
      </c>
      <c r="D20" s="43" t="s">
        <v>43</v>
      </c>
      <c r="E20" s="84">
        <v>80000</v>
      </c>
      <c r="F20" s="85">
        <v>79771.259999999995</v>
      </c>
      <c r="G20" s="130">
        <f t="shared" si="2"/>
        <v>0.99714074999999991</v>
      </c>
      <c r="H20" s="7"/>
      <c r="I20" s="7"/>
      <c r="J20" s="7"/>
      <c r="K20" s="7"/>
      <c r="L20" s="7"/>
      <c r="M20" s="8"/>
      <c r="N20" s="8"/>
      <c r="O20" s="8"/>
    </row>
    <row r="21" spans="1:15" ht="16.5" thickBot="1" x14ac:dyDescent="0.3">
      <c r="A21" s="67">
        <v>710</v>
      </c>
      <c r="B21" s="68"/>
      <c r="C21" s="86"/>
      <c r="D21" s="22" t="s">
        <v>9</v>
      </c>
      <c r="E21" s="70">
        <f>E22</f>
        <v>30000</v>
      </c>
      <c r="F21" s="70">
        <f>F22</f>
        <v>19188</v>
      </c>
      <c r="G21" s="87">
        <f>F21/E21</f>
        <v>0.63959999999999995</v>
      </c>
      <c r="H21" s="6"/>
      <c r="I21" s="6"/>
      <c r="J21" s="6"/>
      <c r="K21" s="6"/>
      <c r="L21" s="6"/>
    </row>
    <row r="22" spans="1:15" ht="15.75" x14ac:dyDescent="0.25">
      <c r="A22" s="88"/>
      <c r="B22" s="73">
        <v>71004</v>
      </c>
      <c r="C22" s="89"/>
      <c r="D22" s="23" t="s">
        <v>22</v>
      </c>
      <c r="E22" s="75">
        <f>E23</f>
        <v>30000</v>
      </c>
      <c r="F22" s="75">
        <f>F23</f>
        <v>19188</v>
      </c>
      <c r="G22" s="90">
        <f>F22/E22</f>
        <v>0.63959999999999995</v>
      </c>
      <c r="H22" s="6"/>
      <c r="I22" s="6"/>
      <c r="J22" s="6"/>
      <c r="K22" s="6"/>
      <c r="L22" s="6"/>
    </row>
    <row r="23" spans="1:15" ht="32.25" thickBot="1" x14ac:dyDescent="0.3">
      <c r="A23" s="91"/>
      <c r="B23" s="78"/>
      <c r="C23" s="79">
        <v>6050</v>
      </c>
      <c r="D23" s="24" t="s">
        <v>41</v>
      </c>
      <c r="E23" s="80">
        <v>30000</v>
      </c>
      <c r="F23" s="80">
        <v>19188</v>
      </c>
      <c r="G23" s="148">
        <f>F23/E23</f>
        <v>0.63959999999999995</v>
      </c>
      <c r="H23" s="6"/>
      <c r="I23" s="6"/>
      <c r="J23" s="6"/>
      <c r="K23" s="6"/>
      <c r="L23" s="6"/>
    </row>
    <row r="24" spans="1:15" ht="16.5" thickBot="1" x14ac:dyDescent="0.3">
      <c r="A24" s="93">
        <v>750</v>
      </c>
      <c r="B24" s="68"/>
      <c r="C24" s="86"/>
      <c r="D24" s="26" t="s">
        <v>10</v>
      </c>
      <c r="E24" s="94">
        <f>E25</f>
        <v>411800</v>
      </c>
      <c r="F24" s="94">
        <f>F25</f>
        <v>409107.08</v>
      </c>
      <c r="G24" s="95">
        <f t="shared" ref="G24:G33" si="3">F24/E24</f>
        <v>0.99346061194754742</v>
      </c>
      <c r="H24" s="6"/>
      <c r="I24" s="6"/>
      <c r="J24" s="6"/>
      <c r="K24" s="6"/>
      <c r="L24" s="6"/>
    </row>
    <row r="25" spans="1:15" ht="15.75" x14ac:dyDescent="0.25">
      <c r="A25" s="72"/>
      <c r="B25" s="96">
        <v>75023</v>
      </c>
      <c r="C25" s="89"/>
      <c r="D25" s="23" t="s">
        <v>14</v>
      </c>
      <c r="E25" s="75">
        <f>E26</f>
        <v>411800</v>
      </c>
      <c r="F25" s="75">
        <f>F26</f>
        <v>409107.08</v>
      </c>
      <c r="G25" s="90">
        <f t="shared" si="3"/>
        <v>0.99346061194754742</v>
      </c>
      <c r="H25" s="6"/>
      <c r="I25" s="6"/>
      <c r="J25" s="6"/>
      <c r="K25" s="6"/>
      <c r="L25" s="6"/>
    </row>
    <row r="26" spans="1:15" ht="32.25" thickBot="1" x14ac:dyDescent="0.3">
      <c r="A26" s="77"/>
      <c r="B26" s="97"/>
      <c r="C26" s="79">
        <v>6050</v>
      </c>
      <c r="D26" s="24" t="s">
        <v>42</v>
      </c>
      <c r="E26" s="80">
        <v>411800</v>
      </c>
      <c r="F26" s="80">
        <v>409107.08</v>
      </c>
      <c r="G26" s="92">
        <f t="shared" si="3"/>
        <v>0.99346061194754742</v>
      </c>
      <c r="H26" s="6"/>
      <c r="I26" s="6"/>
      <c r="J26" s="6"/>
      <c r="K26" s="6"/>
      <c r="L26" s="6"/>
    </row>
    <row r="27" spans="1:15" s="12" customFormat="1" ht="16.5" thickBot="1" x14ac:dyDescent="0.3">
      <c r="A27" s="137">
        <v>754</v>
      </c>
      <c r="B27" s="68"/>
      <c r="C27" s="138"/>
      <c r="D27" s="140" t="s">
        <v>31</v>
      </c>
      <c r="E27" s="139">
        <f>E28+E30+E31+E32</f>
        <v>298500</v>
      </c>
      <c r="F27" s="139">
        <f>F28+F30+F31+F32</f>
        <v>280913</v>
      </c>
      <c r="G27" s="141">
        <f t="shared" si="3"/>
        <v>0.94108207705192626</v>
      </c>
      <c r="H27" s="11"/>
      <c r="I27" s="11"/>
      <c r="J27" s="11"/>
      <c r="K27" s="11"/>
      <c r="L27" s="11"/>
    </row>
    <row r="28" spans="1:15" s="12" customFormat="1" ht="15.75" x14ac:dyDescent="0.25">
      <c r="A28" s="173"/>
      <c r="B28" s="96">
        <v>75404</v>
      </c>
      <c r="C28" s="74"/>
      <c r="D28" s="153" t="s">
        <v>35</v>
      </c>
      <c r="E28" s="143">
        <f>E29</f>
        <v>22500</v>
      </c>
      <c r="F28" s="143">
        <f>F29</f>
        <v>20713</v>
      </c>
      <c r="G28" s="174">
        <f>F28/E28</f>
        <v>0.92057777777777783</v>
      </c>
      <c r="H28" s="11"/>
      <c r="I28" s="11"/>
      <c r="J28" s="11"/>
      <c r="K28" s="11"/>
      <c r="L28" s="11"/>
    </row>
    <row r="29" spans="1:15" s="12" customFormat="1" ht="15.75" x14ac:dyDescent="0.25">
      <c r="A29" s="175"/>
      <c r="B29" s="149"/>
      <c r="C29" s="79">
        <v>6170</v>
      </c>
      <c r="D29" s="151" t="s">
        <v>51</v>
      </c>
      <c r="E29" s="152">
        <v>22500</v>
      </c>
      <c r="F29" s="152">
        <v>20713</v>
      </c>
      <c r="G29" s="176">
        <f t="shared" ref="G29:G31" si="4">F29/E29</f>
        <v>0.92057777777777783</v>
      </c>
      <c r="H29" s="11"/>
      <c r="I29" s="11"/>
      <c r="J29" s="11"/>
      <c r="K29" s="11"/>
      <c r="L29" s="11"/>
    </row>
    <row r="30" spans="1:15" s="12" customFormat="1" ht="31.5" x14ac:dyDescent="0.25">
      <c r="A30" s="175"/>
      <c r="B30" s="149">
        <v>75410</v>
      </c>
      <c r="C30" s="79">
        <v>6170</v>
      </c>
      <c r="D30" s="151" t="s">
        <v>52</v>
      </c>
      <c r="E30" s="152">
        <v>30000</v>
      </c>
      <c r="F30" s="152">
        <v>30000</v>
      </c>
      <c r="G30" s="176">
        <f t="shared" si="4"/>
        <v>1</v>
      </c>
      <c r="H30" s="11"/>
      <c r="I30" s="11"/>
      <c r="J30" s="11"/>
      <c r="K30" s="11"/>
      <c r="L30" s="11"/>
    </row>
    <row r="31" spans="1:15" s="12" customFormat="1" ht="15.75" x14ac:dyDescent="0.25">
      <c r="A31" s="175"/>
      <c r="B31" s="149">
        <v>75416</v>
      </c>
      <c r="C31" s="79">
        <v>6060</v>
      </c>
      <c r="D31" s="151" t="s">
        <v>53</v>
      </c>
      <c r="E31" s="152">
        <v>130000</v>
      </c>
      <c r="F31" s="152">
        <v>114200</v>
      </c>
      <c r="G31" s="176">
        <f t="shared" si="4"/>
        <v>0.87846153846153852</v>
      </c>
      <c r="H31" s="11"/>
      <c r="I31" s="11"/>
      <c r="J31" s="11"/>
      <c r="K31" s="11"/>
      <c r="L31" s="11"/>
    </row>
    <row r="32" spans="1:15" s="12" customFormat="1" ht="15.75" x14ac:dyDescent="0.25">
      <c r="A32" s="177"/>
      <c r="B32" s="149">
        <v>75495</v>
      </c>
      <c r="C32" s="79"/>
      <c r="D32" s="25" t="s">
        <v>23</v>
      </c>
      <c r="E32" s="150">
        <f>E33</f>
        <v>116000</v>
      </c>
      <c r="F32" s="150">
        <f>F33</f>
        <v>116000</v>
      </c>
      <c r="G32" s="178">
        <f t="shared" si="3"/>
        <v>1</v>
      </c>
      <c r="H32" s="11"/>
      <c r="I32" s="11"/>
      <c r="J32" s="11"/>
      <c r="K32" s="11"/>
      <c r="L32" s="11"/>
    </row>
    <row r="33" spans="1:23" s="12" customFormat="1" ht="16.5" thickBot="1" x14ac:dyDescent="0.3">
      <c r="A33" s="134"/>
      <c r="B33" s="135"/>
      <c r="C33" s="83">
        <v>6050</v>
      </c>
      <c r="D33" s="43" t="s">
        <v>30</v>
      </c>
      <c r="E33" s="136">
        <v>116000</v>
      </c>
      <c r="F33" s="136">
        <v>116000</v>
      </c>
      <c r="G33" s="98">
        <f t="shared" si="3"/>
        <v>1</v>
      </c>
      <c r="H33" s="11"/>
      <c r="I33" s="11"/>
      <c r="J33" s="11"/>
      <c r="K33" s="11"/>
      <c r="L33" s="11"/>
    </row>
    <row r="34" spans="1:23" s="9" customFormat="1" ht="15.75" x14ac:dyDescent="0.25">
      <c r="A34" s="159">
        <v>801</v>
      </c>
      <c r="B34" s="160"/>
      <c r="C34" s="161"/>
      <c r="D34" s="162" t="s">
        <v>11</v>
      </c>
      <c r="E34" s="163">
        <f>E35+E37</f>
        <v>1678000</v>
      </c>
      <c r="F34" s="163">
        <f>F35+F37</f>
        <v>179069.83000000002</v>
      </c>
      <c r="G34" s="164">
        <f>F34/E34</f>
        <v>0.10671622765196663</v>
      </c>
      <c r="H34" s="6"/>
      <c r="I34" s="6"/>
      <c r="J34" s="6"/>
      <c r="K34" s="6"/>
      <c r="L34" s="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">
      <c r="A35" s="99"/>
      <c r="B35" s="124">
        <v>80104</v>
      </c>
      <c r="C35" s="120"/>
      <c r="D35" s="27" t="s">
        <v>17</v>
      </c>
      <c r="E35" s="101">
        <f>SUM(E36:E36)</f>
        <v>128000</v>
      </c>
      <c r="F35" s="101">
        <f>SUM(F36:F36)</f>
        <v>126381.96</v>
      </c>
      <c r="G35" s="142">
        <f t="shared" ref="G35:G44" si="5">F35/E35</f>
        <v>0.98735906250000005</v>
      </c>
      <c r="H35" s="6"/>
      <c r="I35" s="6"/>
      <c r="J35" s="6"/>
      <c r="K35" s="6"/>
      <c r="L35" s="6"/>
    </row>
    <row r="36" spans="1:23" ht="31.5" x14ac:dyDescent="0.25">
      <c r="A36" s="99"/>
      <c r="B36" s="97"/>
      <c r="C36" s="100">
        <v>6050</v>
      </c>
      <c r="D36" s="18" t="s">
        <v>32</v>
      </c>
      <c r="E36" s="102">
        <v>128000</v>
      </c>
      <c r="F36" s="102">
        <v>126381.96</v>
      </c>
      <c r="G36" s="103">
        <f t="shared" si="5"/>
        <v>0.98735906250000005</v>
      </c>
      <c r="H36" s="6"/>
      <c r="I36" s="6"/>
      <c r="J36" s="6"/>
      <c r="K36" s="6"/>
      <c r="L36" s="6"/>
    </row>
    <row r="37" spans="1:23" ht="32.25" thickBot="1" x14ac:dyDescent="0.3">
      <c r="A37" s="165"/>
      <c r="B37" s="166">
        <v>80195</v>
      </c>
      <c r="C37" s="167">
        <v>6050</v>
      </c>
      <c r="D37" s="146" t="s">
        <v>54</v>
      </c>
      <c r="E37" s="168">
        <v>1550000</v>
      </c>
      <c r="F37" s="168">
        <v>52687.87</v>
      </c>
      <c r="G37" s="103">
        <f t="shared" si="5"/>
        <v>3.3992174193548386E-2</v>
      </c>
      <c r="H37" s="6"/>
      <c r="I37" s="6"/>
      <c r="J37" s="6"/>
      <c r="K37" s="6"/>
      <c r="L37" s="6"/>
    </row>
    <row r="38" spans="1:23" ht="16.5" thickBot="1" x14ac:dyDescent="0.3">
      <c r="A38" s="107">
        <v>852</v>
      </c>
      <c r="B38" s="108"/>
      <c r="C38" s="109"/>
      <c r="D38" s="41" t="s">
        <v>28</v>
      </c>
      <c r="E38" s="110">
        <f>E39</f>
        <v>287000</v>
      </c>
      <c r="F38" s="110">
        <f>F39</f>
        <v>285959.40999999997</v>
      </c>
      <c r="G38" s="111">
        <f t="shared" si="5"/>
        <v>0.99637425087108</v>
      </c>
      <c r="H38" s="6"/>
      <c r="I38" s="6"/>
      <c r="J38" s="6"/>
      <c r="K38" s="6"/>
      <c r="L38" s="6"/>
    </row>
    <row r="39" spans="1:23" ht="15.75" x14ac:dyDescent="0.25">
      <c r="A39" s="179"/>
      <c r="B39" s="112">
        <v>85295</v>
      </c>
      <c r="C39" s="113"/>
      <c r="D39" s="42" t="s">
        <v>23</v>
      </c>
      <c r="E39" s="114">
        <f>SUM(E40:E40)</f>
        <v>287000</v>
      </c>
      <c r="F39" s="114">
        <f>SUM(F40:F40)</f>
        <v>285959.40999999997</v>
      </c>
      <c r="G39" s="115">
        <f t="shared" si="5"/>
        <v>0.99637425087108</v>
      </c>
      <c r="H39" s="6"/>
      <c r="I39" s="6"/>
      <c r="J39" s="6"/>
      <c r="K39" s="6"/>
      <c r="L39" s="6"/>
    </row>
    <row r="40" spans="1:23" ht="32.25" thickBot="1" x14ac:dyDescent="0.3">
      <c r="A40" s="180"/>
      <c r="B40" s="144"/>
      <c r="C40" s="145">
        <v>6050</v>
      </c>
      <c r="D40" s="146" t="s">
        <v>33</v>
      </c>
      <c r="E40" s="147">
        <v>287000</v>
      </c>
      <c r="F40" s="147">
        <v>285959.40999999997</v>
      </c>
      <c r="G40" s="106">
        <f t="shared" si="5"/>
        <v>0.99637425087108</v>
      </c>
      <c r="H40" s="6"/>
      <c r="I40" s="6"/>
      <c r="J40" s="6"/>
      <c r="K40" s="6"/>
      <c r="L40" s="6"/>
    </row>
    <row r="41" spans="1:23" ht="16.5" thickBot="1" x14ac:dyDescent="0.3">
      <c r="A41" s="67">
        <v>900</v>
      </c>
      <c r="B41" s="116"/>
      <c r="C41" s="69"/>
      <c r="D41" s="29" t="s">
        <v>12</v>
      </c>
      <c r="E41" s="117">
        <f>E42+E44+E48+E52+E53</f>
        <v>300860</v>
      </c>
      <c r="F41" s="117">
        <f>F42+F44+F48+F51</f>
        <v>207200.5</v>
      </c>
      <c r="G41" s="118">
        <f t="shared" si="5"/>
        <v>0.68869407697932594</v>
      </c>
      <c r="H41" s="6"/>
      <c r="I41" s="6"/>
      <c r="J41" s="6"/>
      <c r="K41" s="6"/>
      <c r="L41" s="6"/>
    </row>
    <row r="42" spans="1:23" ht="15.75" x14ac:dyDescent="0.25">
      <c r="A42" s="119"/>
      <c r="B42" s="73">
        <v>90001</v>
      </c>
      <c r="C42" s="120"/>
      <c r="D42" s="23" t="s">
        <v>24</v>
      </c>
      <c r="E42" s="121">
        <f>E43</f>
        <v>2000</v>
      </c>
      <c r="F42" s="121">
        <f>F43</f>
        <v>0</v>
      </c>
      <c r="G42" s="122">
        <f t="shared" si="5"/>
        <v>0</v>
      </c>
      <c r="I42" s="6"/>
      <c r="J42" s="6"/>
      <c r="K42" s="6"/>
      <c r="L42" s="6"/>
    </row>
    <row r="43" spans="1:23" ht="15.75" x14ac:dyDescent="0.25">
      <c r="A43" s="99"/>
      <c r="B43" s="97"/>
      <c r="C43" s="100">
        <v>6230</v>
      </c>
      <c r="D43" s="18" t="s">
        <v>26</v>
      </c>
      <c r="E43" s="102">
        <v>2000</v>
      </c>
      <c r="F43" s="102">
        <v>0</v>
      </c>
      <c r="G43" s="103">
        <f t="shared" si="5"/>
        <v>0</v>
      </c>
      <c r="I43" s="6"/>
      <c r="J43" s="6"/>
      <c r="K43" s="6"/>
      <c r="L43" s="6"/>
    </row>
    <row r="44" spans="1:23" ht="15.75" x14ac:dyDescent="0.25">
      <c r="A44" s="99"/>
      <c r="B44" s="97">
        <v>90004</v>
      </c>
      <c r="C44" s="100"/>
      <c r="D44" s="28" t="s">
        <v>25</v>
      </c>
      <c r="E44" s="104">
        <f>SUM(E45:E47)</f>
        <v>96500</v>
      </c>
      <c r="F44" s="104">
        <f>SUM(F45:F47)</f>
        <v>12000</v>
      </c>
      <c r="G44" s="105">
        <f t="shared" si="5"/>
        <v>0.12435233160621761</v>
      </c>
      <c r="H44" s="6"/>
      <c r="I44" s="6"/>
      <c r="J44" s="6"/>
      <c r="K44" s="6"/>
      <c r="L44" s="6"/>
    </row>
    <row r="45" spans="1:23" ht="31.5" x14ac:dyDescent="0.25">
      <c r="A45" s="99"/>
      <c r="B45" s="97"/>
      <c r="C45" s="100">
        <v>605</v>
      </c>
      <c r="D45" s="30" t="s">
        <v>34</v>
      </c>
      <c r="E45" s="102">
        <v>61500</v>
      </c>
      <c r="F45" s="102">
        <v>0</v>
      </c>
      <c r="G45" s="103">
        <f t="shared" ref="G45:G53" si="6">F45/E45</f>
        <v>0</v>
      </c>
      <c r="H45" s="6"/>
      <c r="I45" s="6"/>
      <c r="J45" s="6"/>
      <c r="K45" s="6"/>
      <c r="L45" s="6"/>
    </row>
    <row r="46" spans="1:23" ht="15.75" x14ac:dyDescent="0.25">
      <c r="A46" s="99"/>
      <c r="B46" s="97"/>
      <c r="C46" s="100">
        <v>6050</v>
      </c>
      <c r="D46" s="30" t="s">
        <v>55</v>
      </c>
      <c r="E46" s="102">
        <v>20000</v>
      </c>
      <c r="F46" s="102">
        <v>0</v>
      </c>
      <c r="G46" s="103">
        <f t="shared" si="6"/>
        <v>0</v>
      </c>
      <c r="H46" s="6"/>
      <c r="I46" s="6"/>
      <c r="J46" s="6"/>
      <c r="K46" s="6"/>
      <c r="L46" s="6"/>
    </row>
    <row r="47" spans="1:23" ht="31.5" x14ac:dyDescent="0.25">
      <c r="A47" s="99"/>
      <c r="B47" s="97"/>
      <c r="C47" s="100">
        <v>6050</v>
      </c>
      <c r="D47" s="30" t="s">
        <v>56</v>
      </c>
      <c r="E47" s="102">
        <v>15000</v>
      </c>
      <c r="F47" s="102">
        <v>12000</v>
      </c>
      <c r="G47" s="103">
        <f t="shared" si="6"/>
        <v>0.8</v>
      </c>
      <c r="H47" s="6"/>
      <c r="I47" s="6"/>
      <c r="J47" s="6"/>
      <c r="K47" s="6"/>
      <c r="L47" s="6"/>
    </row>
    <row r="48" spans="1:23" ht="15.75" x14ac:dyDescent="0.25">
      <c r="A48" s="99"/>
      <c r="B48" s="97">
        <v>90005</v>
      </c>
      <c r="C48" s="100"/>
      <c r="D48" s="31" t="s">
        <v>15</v>
      </c>
      <c r="E48" s="104">
        <f>E50+E49</f>
        <v>12520</v>
      </c>
      <c r="F48" s="104">
        <f>F50+F49</f>
        <v>10520</v>
      </c>
      <c r="G48" s="105">
        <f t="shared" si="6"/>
        <v>0.84025559105431313</v>
      </c>
      <c r="H48" s="6"/>
      <c r="I48" s="6"/>
      <c r="J48" s="6"/>
      <c r="K48" s="6"/>
      <c r="L48" s="6"/>
    </row>
    <row r="49" spans="1:12" ht="15.75" x14ac:dyDescent="0.25">
      <c r="A49" s="99"/>
      <c r="B49" s="97"/>
      <c r="C49" s="100">
        <v>6050</v>
      </c>
      <c r="D49" s="154" t="s">
        <v>36</v>
      </c>
      <c r="E49" s="123">
        <v>8520</v>
      </c>
      <c r="F49" s="123">
        <v>8520</v>
      </c>
      <c r="G49" s="103">
        <f t="shared" si="6"/>
        <v>1</v>
      </c>
      <c r="H49" s="6"/>
      <c r="I49" s="6"/>
      <c r="J49" s="6"/>
      <c r="K49" s="6"/>
      <c r="L49" s="6"/>
    </row>
    <row r="50" spans="1:12" ht="15.75" x14ac:dyDescent="0.25">
      <c r="A50" s="99"/>
      <c r="B50" s="97"/>
      <c r="C50" s="100">
        <v>6230</v>
      </c>
      <c r="D50" s="32" t="s">
        <v>27</v>
      </c>
      <c r="E50" s="102">
        <v>4000</v>
      </c>
      <c r="F50" s="102">
        <v>2000</v>
      </c>
      <c r="G50" s="103">
        <f t="shared" si="6"/>
        <v>0.5</v>
      </c>
      <c r="H50" s="6"/>
      <c r="I50" s="6"/>
      <c r="J50" s="6"/>
      <c r="K50" s="6"/>
      <c r="L50" s="6"/>
    </row>
    <row r="51" spans="1:12" ht="15.75" x14ac:dyDescent="0.25">
      <c r="A51" s="165"/>
      <c r="B51" s="166">
        <v>90095</v>
      </c>
      <c r="C51" s="167"/>
      <c r="D51" s="171" t="s">
        <v>29</v>
      </c>
      <c r="E51" s="172">
        <f>E52+E53</f>
        <v>189840</v>
      </c>
      <c r="F51" s="172">
        <f>F52+F53</f>
        <v>184680.5</v>
      </c>
      <c r="G51" s="105">
        <f t="shared" si="6"/>
        <v>0.97282184997892962</v>
      </c>
      <c r="H51" s="6"/>
      <c r="I51" s="6"/>
      <c r="J51" s="6"/>
      <c r="K51" s="6"/>
      <c r="L51" s="6"/>
    </row>
    <row r="52" spans="1:12" ht="15.75" x14ac:dyDescent="0.25">
      <c r="A52" s="165"/>
      <c r="B52" s="166"/>
      <c r="C52" s="167">
        <v>6050</v>
      </c>
      <c r="D52" s="170" t="s">
        <v>57</v>
      </c>
      <c r="E52" s="168">
        <v>9840</v>
      </c>
      <c r="F52" s="168">
        <v>9840</v>
      </c>
      <c r="G52" s="169">
        <f t="shared" si="6"/>
        <v>1</v>
      </c>
      <c r="H52" s="6"/>
      <c r="I52" s="6"/>
      <c r="J52" s="6"/>
      <c r="K52" s="6"/>
      <c r="L52" s="6"/>
    </row>
    <row r="53" spans="1:12" ht="16.5" thickBot="1" x14ac:dyDescent="0.3">
      <c r="A53" s="165"/>
      <c r="B53" s="166"/>
      <c r="C53" s="167">
        <v>6060</v>
      </c>
      <c r="D53" s="170" t="s">
        <v>58</v>
      </c>
      <c r="E53" s="168">
        <v>180000</v>
      </c>
      <c r="F53" s="168">
        <v>174840.5</v>
      </c>
      <c r="G53" s="169">
        <f t="shared" si="6"/>
        <v>0.97133611111111107</v>
      </c>
      <c r="H53" s="6"/>
      <c r="I53" s="6"/>
      <c r="J53" s="6"/>
      <c r="K53" s="6"/>
      <c r="L53" s="6"/>
    </row>
    <row r="54" spans="1:12" ht="16.5" thickBot="1" x14ac:dyDescent="0.3">
      <c r="A54" s="93">
        <v>926</v>
      </c>
      <c r="B54" s="116"/>
      <c r="C54" s="86"/>
      <c r="D54" s="35" t="s">
        <v>18</v>
      </c>
      <c r="E54" s="94">
        <f>E55+E57</f>
        <v>3714499</v>
      </c>
      <c r="F54" s="94">
        <f>F55+F57</f>
        <v>3663744.22</v>
      </c>
      <c r="G54" s="95">
        <f t="shared" ref="G54:G59" si="7">F54/E54</f>
        <v>0.98633603616530796</v>
      </c>
      <c r="H54" s="6"/>
      <c r="I54" s="6"/>
      <c r="J54" s="6"/>
      <c r="K54" s="6"/>
      <c r="L54" s="6"/>
    </row>
    <row r="55" spans="1:12" ht="15.75" x14ac:dyDescent="0.25">
      <c r="A55" s="119"/>
      <c r="B55" s="124">
        <v>92601</v>
      </c>
      <c r="C55" s="120"/>
      <c r="D55" s="33" t="s">
        <v>19</v>
      </c>
      <c r="E55" s="121">
        <f>SUM(E56:E56)</f>
        <v>14499</v>
      </c>
      <c r="F55" s="121">
        <f>SUM(F56:F56)</f>
        <v>14499</v>
      </c>
      <c r="G55" s="122">
        <f t="shared" si="7"/>
        <v>1</v>
      </c>
      <c r="H55" s="6"/>
      <c r="I55" s="6"/>
      <c r="J55" s="6"/>
      <c r="K55" s="6"/>
      <c r="L55" s="6"/>
    </row>
    <row r="56" spans="1:12" ht="15.75" x14ac:dyDescent="0.25">
      <c r="A56" s="99"/>
      <c r="B56" s="97"/>
      <c r="C56" s="100">
        <v>6060</v>
      </c>
      <c r="D56" s="158" t="s">
        <v>59</v>
      </c>
      <c r="E56" s="101">
        <v>14499</v>
      </c>
      <c r="F56" s="101">
        <v>14499</v>
      </c>
      <c r="G56" s="105">
        <f t="shared" si="7"/>
        <v>1</v>
      </c>
      <c r="H56" s="6"/>
      <c r="I56" s="6"/>
      <c r="J56" s="6"/>
      <c r="K56" s="6"/>
      <c r="L56" s="6"/>
    </row>
    <row r="57" spans="1:12" ht="15.75" x14ac:dyDescent="0.25">
      <c r="A57" s="99"/>
      <c r="B57" s="97">
        <v>92695</v>
      </c>
      <c r="C57" s="100"/>
      <c r="D57" s="34" t="s">
        <v>29</v>
      </c>
      <c r="E57" s="101">
        <f>E58</f>
        <v>3700000</v>
      </c>
      <c r="F57" s="101">
        <f>F58</f>
        <v>3649245.22</v>
      </c>
      <c r="G57" s="105">
        <f t="shared" si="7"/>
        <v>0.98628249189189199</v>
      </c>
      <c r="H57" s="6"/>
      <c r="I57" s="6"/>
      <c r="J57" s="6"/>
      <c r="K57" s="6"/>
      <c r="L57" s="6"/>
    </row>
    <row r="58" spans="1:12" ht="47.25" x14ac:dyDescent="0.25">
      <c r="A58" s="99"/>
      <c r="B58" s="97"/>
      <c r="C58" s="100">
        <v>6050</v>
      </c>
      <c r="D58" s="157" t="s">
        <v>37</v>
      </c>
      <c r="E58" s="102">
        <v>3700000</v>
      </c>
      <c r="F58" s="102">
        <v>3649245.22</v>
      </c>
      <c r="G58" s="105">
        <f t="shared" si="7"/>
        <v>0.98628249189189199</v>
      </c>
    </row>
    <row r="59" spans="1:12" ht="16.5" thickBot="1" x14ac:dyDescent="0.25">
      <c r="A59" s="125"/>
      <c r="B59" s="126"/>
      <c r="C59" s="127"/>
      <c r="D59" s="36" t="s">
        <v>13</v>
      </c>
      <c r="E59" s="128">
        <f>E7+E16+E21+E24+E27+E34+E38+E41+E54</f>
        <v>11939586.059999999</v>
      </c>
      <c r="F59" s="128">
        <f>F7+F16+F21+F24+F27+F34+F38+F41+F54</f>
        <v>9738673.9900000002</v>
      </c>
      <c r="G59" s="129">
        <f t="shared" si="7"/>
        <v>0.81566261519120042</v>
      </c>
    </row>
    <row r="60" spans="1:12" x14ac:dyDescent="0.2">
      <c r="B60" s="16"/>
    </row>
    <row r="61" spans="1:12" x14ac:dyDescent="0.2">
      <c r="E61" s="10"/>
    </row>
  </sheetData>
  <mergeCells count="3">
    <mergeCell ref="F1:G1"/>
    <mergeCell ref="F3:G3"/>
    <mergeCell ref="D2:G2"/>
  </mergeCells>
  <phoneticPr fontId="0" type="noConversion"/>
  <pageMargins left="0.6692913385826772" right="0.39370078740157483" top="0.47244094488188981" bottom="0.51181102362204722" header="0.51181102362204722" footer="0.51181102362204722"/>
  <pageSetup paperSize="9" scale="69" firstPageNumber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zał.nr 5</vt:lpstr>
      <vt:lpstr>'zał.nr 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lastPrinted>2020-03-29T10:37:56Z</cp:lastPrinted>
  <dcterms:created xsi:type="dcterms:W3CDTF">2011-02-11T07:48:07Z</dcterms:created>
  <dcterms:modified xsi:type="dcterms:W3CDTF">2020-03-30T06:35:54Z</dcterms:modified>
</cp:coreProperties>
</file>