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C6BC24BA-27E5-411A-B7CF-EE1463C0B459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Arkusz1" sheetId="1" r:id="rId1"/>
    <sheet name="zał.nr 5" sheetId="2" r:id="rId2"/>
  </sheets>
  <definedNames>
    <definedName name="_xlnm.Print_Area" localSheetId="1">'zał.nr 5'!$A$1:$G$72</definedName>
  </definedNames>
  <calcPr calcId="181029"/>
</workbook>
</file>

<file path=xl/calcChain.xml><?xml version="1.0" encoding="utf-8"?>
<calcChain xmlns="http://schemas.openxmlformats.org/spreadsheetml/2006/main">
  <c r="G28" i="2" l="1"/>
  <c r="F25" i="2"/>
  <c r="F64" i="2"/>
  <c r="F65" i="2"/>
  <c r="F41" i="2"/>
  <c r="F40" i="2" s="1"/>
  <c r="F68" i="2"/>
  <c r="G54" i="2"/>
  <c r="G43" i="2"/>
  <c r="G22" i="2"/>
  <c r="G20" i="2"/>
  <c r="F8" i="2"/>
  <c r="F61" i="2"/>
  <c r="E61" i="2"/>
  <c r="E65" i="2"/>
  <c r="E64" i="2" s="1"/>
  <c r="E68" i="2"/>
  <c r="E41" i="2"/>
  <c r="F26" i="2"/>
  <c r="E26" i="2"/>
  <c r="E25" i="2" s="1"/>
  <c r="F17" i="2"/>
  <c r="E17" i="2"/>
  <c r="G67" i="2"/>
  <c r="G66" i="2"/>
  <c r="G70" i="2"/>
  <c r="G55" i="2"/>
  <c r="F36" i="2" l="1"/>
  <c r="G37" i="2" l="1"/>
  <c r="G58" i="2"/>
  <c r="G63" i="2"/>
  <c r="E62" i="2"/>
  <c r="E57" i="2"/>
  <c r="E52" i="2"/>
  <c r="F57" i="2"/>
  <c r="E36" i="2"/>
  <c r="G36" i="2" s="1"/>
  <c r="G27" i="2"/>
  <c r="F62" i="2"/>
  <c r="G53" i="2"/>
  <c r="F52" i="2"/>
  <c r="F50" i="2"/>
  <c r="E50" i="2"/>
  <c r="G48" i="2"/>
  <c r="F47" i="2"/>
  <c r="F46" i="2" s="1"/>
  <c r="E47" i="2"/>
  <c r="G42" i="2"/>
  <c r="G39" i="2"/>
  <c r="F38" i="2"/>
  <c r="F35" i="2" s="1"/>
  <c r="E38" i="2"/>
  <c r="F32" i="2"/>
  <c r="E32" i="2"/>
  <c r="F30" i="2"/>
  <c r="E30" i="2"/>
  <c r="G24" i="2"/>
  <c r="E23" i="2"/>
  <c r="E16" i="2" s="1"/>
  <c r="E35" i="2" l="1"/>
  <c r="E29" i="2"/>
  <c r="E49" i="2"/>
  <c r="F29" i="2"/>
  <c r="F49" i="2"/>
  <c r="G35" i="2"/>
  <c r="G41" i="2"/>
  <c r="G38" i="2"/>
  <c r="G23" i="2"/>
  <c r="E10" i="2" l="1"/>
  <c r="F10" i="2"/>
  <c r="F7" i="2" s="1"/>
  <c r="G9" i="2"/>
  <c r="E8" i="2"/>
  <c r="G19" i="2" l="1"/>
  <c r="E46" i="2"/>
  <c r="F16" i="2"/>
  <c r="F14" i="2"/>
  <c r="E14" i="2"/>
  <c r="E13" i="2" s="1"/>
  <c r="G15" i="2"/>
  <c r="F44" i="2"/>
  <c r="E44" i="2"/>
  <c r="E40" i="2" s="1"/>
  <c r="G60" i="2"/>
  <c r="G59" i="2"/>
  <c r="G56" i="2"/>
  <c r="G45" i="2"/>
  <c r="G33" i="2"/>
  <c r="G32" i="2"/>
  <c r="G31" i="2"/>
  <c r="G18" i="2"/>
  <c r="G11" i="2"/>
  <c r="G51" i="2"/>
  <c r="G34" i="2"/>
  <c r="G12" i="2"/>
  <c r="G52" i="2" l="1"/>
  <c r="G50" i="2"/>
  <c r="G65" i="2"/>
  <c r="G30" i="2"/>
  <c r="G29" i="2"/>
  <c r="G64" i="2"/>
  <c r="G62" i="2"/>
  <c r="G10" i="2"/>
  <c r="G26" i="2"/>
  <c r="G46" i="2"/>
  <c r="G44" i="2"/>
  <c r="G47" i="2"/>
  <c r="G61" i="2"/>
  <c r="G8" i="2"/>
  <c r="G17" i="2"/>
  <c r="E7" i="2"/>
  <c r="G16" i="2"/>
  <c r="G57" i="2"/>
  <c r="G14" i="2"/>
  <c r="F13" i="2"/>
  <c r="G13" i="2" s="1"/>
  <c r="E71" i="2" l="1"/>
  <c r="G25" i="2"/>
  <c r="F71" i="2"/>
  <c r="G40" i="2"/>
  <c r="G49" i="2"/>
  <c r="G7" i="2"/>
  <c r="G7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9" authorId="0" shapeId="0" xr:uid="{00000000-0006-0000-0100-000001000000}">
      <text>
        <r>
          <rPr>
            <b/>
            <sz val="8"/>
            <color indexed="8"/>
            <rFont val="Tahoma"/>
            <family val="2"/>
            <charset val="238"/>
          </rPr>
          <t xml:space="preserve">XX:
</t>
        </r>
      </text>
    </comment>
  </commentList>
</comments>
</file>

<file path=xl/sharedStrings.xml><?xml version="1.0" encoding="utf-8"?>
<sst xmlns="http://schemas.openxmlformats.org/spreadsheetml/2006/main" count="76" uniqueCount="70">
  <si>
    <t>`</t>
  </si>
  <si>
    <t>Dział</t>
  </si>
  <si>
    <t>Rozdział</t>
  </si>
  <si>
    <t>§</t>
  </si>
  <si>
    <t>Nazwa</t>
  </si>
  <si>
    <t>Plan</t>
  </si>
  <si>
    <t>Wykonanie</t>
  </si>
  <si>
    <t>Procent wykonania</t>
  </si>
  <si>
    <t>Transport i łączność</t>
  </si>
  <si>
    <t>Działalność usługowa</t>
  </si>
  <si>
    <t>Administracja publiczna</t>
  </si>
  <si>
    <t>Oświata i wychowanie</t>
  </si>
  <si>
    <t>Gospodarka komunalna i ochrona środowiska</t>
  </si>
  <si>
    <t>Ogółem</t>
  </si>
  <si>
    <t>Urzędy gmin (miast  i miast na prawach powiatu)</t>
  </si>
  <si>
    <t>Ochrona powietrza atmosferycznego i klimatu</t>
  </si>
  <si>
    <t>Kultura i ochrona dziedzictwa narodowego</t>
  </si>
  <si>
    <t>Drogi publiczne  gminne</t>
  </si>
  <si>
    <t>Przedszkola</t>
  </si>
  <si>
    <t>Kultura fizyczna</t>
  </si>
  <si>
    <t>Obiekty  sportowe</t>
  </si>
  <si>
    <t xml:space="preserve">                                   </t>
  </si>
  <si>
    <t>Gospodarka gruntami i nieruchomościami</t>
  </si>
  <si>
    <t>Plan zagospodarowania przestrzennego</t>
  </si>
  <si>
    <t xml:space="preserve">Pozostała działalność </t>
  </si>
  <si>
    <t>Gospodarka ściekowa  i ochrona wód</t>
  </si>
  <si>
    <t>Utrzymanie zieleni w miatach i gminach</t>
  </si>
  <si>
    <t xml:space="preserve">Ochrona zabytków i opieka nad zabytkami </t>
  </si>
  <si>
    <t>Zmiana miejscowego planu zagospodarowania przestrzennego- opracowanie dokumentacji</t>
  </si>
  <si>
    <t xml:space="preserve">E-usługi publiczne w Uzdrowiskowej Gminie Miejskiej Szczawno-Zdrój  </t>
  </si>
  <si>
    <t>Porzadkowanie  gospodarki ściekowej - przyłącza</t>
  </si>
  <si>
    <t>Modernizacja źródła ciepła na terenie Gminy Szczawno-Zdrój w ramach programu Kawka</t>
  </si>
  <si>
    <t>Zmiana sposobu ogrzewania</t>
  </si>
  <si>
    <t>Turystyka</t>
  </si>
  <si>
    <t>Zadania w zakresie upowszechniania turystyki</t>
  </si>
  <si>
    <t>Pomoc społeczna</t>
  </si>
  <si>
    <t>Przebudowa miejsc postojowych w ciągu drogi wojewódzkiej nr 375 ul. Kolejowa w Szczawnie-Zdroju</t>
  </si>
  <si>
    <t>Pozostała działalność</t>
  </si>
  <si>
    <t>Rozbudowa monitoringu miejskiego</t>
  </si>
  <si>
    <t>Bezpieczeństwo publiczne i ochrona przeciwpożarowa</t>
  </si>
  <si>
    <t>Szkoły podstawowe</t>
  </si>
  <si>
    <t>Przebudowa wraz z dostosowaniem do wymagań przeciwpożarowych budynku Przedszkola Miejskiego w Szczawnie-Zdroju</t>
  </si>
  <si>
    <t>Utworzenie Klubu Senior+ w lokalu przy ul. Sienkiewicza 40 w Szczawnie-Zdroju</t>
  </si>
  <si>
    <t>Zagospodarowanie parku leśnego - Wzgórze Gedymina i rewaloryzacja części terenu Parku Zdrojowego - dokumentacja</t>
  </si>
  <si>
    <t>Załącznik nr 6 do sprawozdania z wykonania budżetu</t>
  </si>
  <si>
    <t>EKOMUZEUM WOKÓŁ TRÓJGARBU- etap II- sposób na ochronę i
udostępnienie zasobów przyrodniczych masywu Trójgarbu i Chełmca</t>
  </si>
  <si>
    <t>Termomodernizacja czterech budynków komunalnych Uzdrowiskowej
Gminy Miejskiej Szczawno-Zdrój" w ramach RPO WD 2014-2020 -ZIT AW</t>
  </si>
  <si>
    <t>Komendy wojewódzkie Policji</t>
  </si>
  <si>
    <t>Dofinansowanie zakupu samochodu służbowego dla Policji</t>
  </si>
  <si>
    <t>Dokumentacja na potrzeby wykonania operatu uzdrowiskowego</t>
  </si>
  <si>
    <t>Aranżacja wyposażenia wieży Anna położonej w Parku Zdrojowym</t>
  </si>
  <si>
    <t>Budowa krytej pływalni Dolnośląski Delfinek w ramach budowy kompleksu
oświatowo-sportowo-rekreacyjnego przy ul. Słonecznej 1A w Szczawnie-
Zdroju</t>
  </si>
  <si>
    <t>Drogi publiczne wojewódzkie</t>
  </si>
  <si>
    <t>Gospodarka mieszkaniowa</t>
  </si>
  <si>
    <t xml:space="preserve">            Informacja z wykonania wydatków majątkowych za rok 2018</t>
  </si>
  <si>
    <t>Przebudowa ulic Chopina i Sienkiewicza w Szczawnie- Zdroju</t>
  </si>
  <si>
    <t>Adaptacja lokalu przy ul. Sienkiewicza 6 na działalność kulturalno-oświatową - dokumentacja</t>
  </si>
  <si>
    <t>Przyłączenie nieruchomości przy ul. Baczyńskiego 14 do kanalizacji sanitarnej</t>
  </si>
  <si>
    <t>Wykonanie odcinka instalacji deszczowej wokół Sali gimnastycznej przy ul. Sienkiewicza 28</t>
  </si>
  <si>
    <t>Zmiana studium uwarunkowań i kierunków zagospodarowania przestrzennego Uzdrowiskowej Gminy Miejskiej Szczawno- Zdrój</t>
  </si>
  <si>
    <t>Budowa szybu dźwigu osobowego oraz przebudowa budynku Urzędu Miejskiego</t>
  </si>
  <si>
    <t>Zakup betonowego stołu do gry w ping-ponga</t>
  </si>
  <si>
    <t>Zakup sztandaru dla Miejskiej Szkoły Podstawowej w Szczawnie-Zdroju</t>
  </si>
  <si>
    <t xml:space="preserve">Po śladach historii lecznictwa uzdrowiskowego w Janskych Laznich i Szczawno-Zdrój </t>
  </si>
  <si>
    <t>Ścieżka edukacyjno-ekologiczna w Parku Szwedzkim w Szczawnie- Zdroju</t>
  </si>
  <si>
    <t>Zakup tablicy wyników na Halę Sportową w Szczawnie-Zdroju</t>
  </si>
  <si>
    <t>Zakup zestawu nagłośnieniowego</t>
  </si>
  <si>
    <t>Siłownia zewnętrzna przy ul. Obrońców Westerplatte</t>
  </si>
  <si>
    <t xml:space="preserve">Zagospodarowanie nieruchomości komunalnych </t>
  </si>
  <si>
    <t>Przebudowa dróg i chodników gminnych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</si>
</sst>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1" x14ac:knownFonts="1">
    <font>
      <sz val="10"/>
      <name val="MS Sans Serif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8"/>
      <name val="Times New Roman CE"/>
      <family val="1"/>
      <charset val="238"/>
    </font>
    <font>
      <b/>
      <u/>
      <sz val="10"/>
      <name val="Arial CE"/>
      <family val="2"/>
      <charset val="238"/>
    </font>
    <font>
      <b/>
      <sz val="1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b/>
      <sz val="8"/>
      <color indexed="8"/>
      <name val="Tahoma"/>
      <family val="2"/>
      <charset val="238"/>
    </font>
    <font>
      <sz val="10"/>
      <name val="MS Sans Serif"/>
      <family val="2"/>
      <charset val="238"/>
    </font>
    <font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2"/>
      <name val="Times New Roman CE"/>
      <charset val="238"/>
    </font>
    <font>
      <b/>
      <sz val="12"/>
      <name val="Times New Roman CE"/>
      <family val="1"/>
      <charset val="238"/>
    </font>
    <font>
      <sz val="12"/>
      <name val="Times New Roman CE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1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0" fillId="0" borderId="0"/>
    <xf numFmtId="9" fontId="1" fillId="0" borderId="0" applyFill="0" applyBorder="0" applyAlignment="0" applyProtection="0"/>
  </cellStyleXfs>
  <cellXfs count="20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/>
    </xf>
    <xf numFmtId="3" fontId="5" fillId="0" borderId="0" xfId="0" applyNumberFormat="1" applyFont="1" applyAlignment="1">
      <alignment vertical="top" wrapText="1"/>
    </xf>
    <xf numFmtId="0" fontId="8" fillId="0" borderId="0" xfId="0" applyFont="1"/>
    <xf numFmtId="0" fontId="7" fillId="0" borderId="0" xfId="0" applyFont="1"/>
    <xf numFmtId="0" fontId="6" fillId="0" borderId="0" xfId="0" applyFont="1"/>
    <xf numFmtId="0" fontId="2" fillId="0" borderId="1" xfId="0" applyFont="1" applyBorder="1"/>
    <xf numFmtId="4" fontId="2" fillId="0" borderId="0" xfId="0" applyNumberFormat="1" applyFont="1"/>
    <xf numFmtId="0" fontId="8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3" fontId="6" fillId="3" borderId="7" xfId="0" applyNumberFormat="1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12" fillId="0" borderId="4" xfId="0" applyFont="1" applyBorder="1" applyAlignment="1">
      <alignment horizontal="left"/>
    </xf>
    <xf numFmtId="0" fontId="13" fillId="0" borderId="3" xfId="0" applyFont="1" applyBorder="1" applyAlignment="1">
      <alignment horizontal="left" wrapText="1"/>
    </xf>
    <xf numFmtId="0" fontId="12" fillId="0" borderId="3" xfId="0" applyFont="1" applyBorder="1" applyAlignment="1">
      <alignment horizontal="left"/>
    </xf>
    <xf numFmtId="0" fontId="13" fillId="0" borderId="17" xfId="0" applyFont="1" applyBorder="1" applyAlignment="1">
      <alignment horizontal="left" wrapText="1"/>
    </xf>
    <xf numFmtId="0" fontId="12" fillId="8" borderId="14" xfId="1" applyFont="1" applyFill="1" applyBorder="1" applyAlignment="1">
      <alignment horizontal="left" vertical="center"/>
    </xf>
    <xf numFmtId="0" fontId="13" fillId="5" borderId="17" xfId="0" applyFont="1" applyFill="1" applyBorder="1" applyAlignment="1">
      <alignment horizontal="left" wrapText="1"/>
    </xf>
    <xf numFmtId="0" fontId="12" fillId="4" borderId="14" xfId="0" applyFont="1" applyFill="1" applyBorder="1" applyAlignment="1">
      <alignment horizontal="left" wrapText="1"/>
    </xf>
    <xf numFmtId="0" fontId="12" fillId="5" borderId="4" xfId="0" applyFont="1" applyFill="1" applyBorder="1" applyAlignment="1">
      <alignment horizontal="left" wrapText="1"/>
    </xf>
    <xf numFmtId="0" fontId="13" fillId="5" borderId="3" xfId="0" applyFont="1" applyFill="1" applyBorder="1" applyAlignment="1">
      <alignment horizontal="left" wrapText="1"/>
    </xf>
    <xf numFmtId="0" fontId="12" fillId="5" borderId="3" xfId="0" applyFont="1" applyFill="1" applyBorder="1" applyAlignment="1">
      <alignment horizontal="left" wrapText="1"/>
    </xf>
    <xf numFmtId="0" fontId="12" fillId="4" borderId="14" xfId="0" applyFont="1" applyFill="1" applyBorder="1" applyAlignment="1">
      <alignment horizontal="left" vertical="center"/>
    </xf>
    <xf numFmtId="3" fontId="12" fillId="4" borderId="4" xfId="0" applyNumberFormat="1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left" wrapText="1"/>
    </xf>
    <xf numFmtId="0" fontId="12" fillId="7" borderId="14" xfId="0" applyFont="1" applyFill="1" applyBorder="1" applyAlignment="1">
      <alignment horizontal="left" wrapText="1"/>
    </xf>
    <xf numFmtId="0" fontId="13" fillId="0" borderId="3" xfId="0" applyFont="1" applyBorder="1" applyAlignment="1">
      <alignment wrapText="1"/>
    </xf>
    <xf numFmtId="0" fontId="14" fillId="0" borderId="3" xfId="0" applyFont="1" applyBorder="1"/>
    <xf numFmtId="0" fontId="15" fillId="0" borderId="3" xfId="0" applyFont="1" applyBorder="1" applyAlignment="1">
      <alignment wrapText="1"/>
    </xf>
    <xf numFmtId="3" fontId="12" fillId="8" borderId="14" xfId="1" applyNumberFormat="1" applyFont="1" applyFill="1" applyBorder="1" applyAlignment="1">
      <alignment horizontal="left" vertical="center" wrapText="1"/>
    </xf>
    <xf numFmtId="0" fontId="14" fillId="5" borderId="4" xfId="0" applyFont="1" applyFill="1" applyBorder="1"/>
    <xf numFmtId="0" fontId="14" fillId="5" borderId="3" xfId="0" applyFont="1" applyFill="1" applyBorder="1"/>
    <xf numFmtId="0" fontId="14" fillId="5" borderId="14" xfId="0" applyFont="1" applyFill="1" applyBorder="1"/>
    <xf numFmtId="0" fontId="12" fillId="6" borderId="9" xfId="0" applyFont="1" applyFill="1" applyBorder="1" applyAlignment="1">
      <alignment horizontal="left" vertical="center" wrapText="1"/>
    </xf>
    <xf numFmtId="164" fontId="6" fillId="3" borderId="19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left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13" fillId="5" borderId="24" xfId="0" applyFont="1" applyFill="1" applyBorder="1" applyAlignment="1">
      <alignment horizontal="left" wrapText="1"/>
    </xf>
    <xf numFmtId="0" fontId="12" fillId="4" borderId="22" xfId="0" applyFont="1" applyFill="1" applyBorder="1" applyAlignment="1">
      <alignment horizontal="center"/>
    </xf>
    <xf numFmtId="0" fontId="12" fillId="4" borderId="20" xfId="0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 vertical="center" wrapText="1"/>
    </xf>
    <xf numFmtId="4" fontId="12" fillId="4" borderId="20" xfId="0" applyNumberFormat="1" applyFont="1" applyFill="1" applyBorder="1" applyAlignment="1">
      <alignment horizontal="right"/>
    </xf>
    <xf numFmtId="10" fontId="12" fillId="4" borderId="21" xfId="0" applyNumberFormat="1" applyFont="1" applyFill="1" applyBorder="1" applyAlignment="1">
      <alignment horizontal="right"/>
    </xf>
    <xf numFmtId="0" fontId="13" fillId="0" borderId="11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right"/>
    </xf>
    <xf numFmtId="10" fontId="12" fillId="0" borderId="12" xfId="0" applyNumberFormat="1" applyFont="1" applyBorder="1" applyAlignment="1">
      <alignment horizontal="right"/>
    </xf>
    <xf numFmtId="0" fontId="13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right"/>
    </xf>
    <xf numFmtId="10" fontId="13" fillId="0" borderId="5" xfId="0" applyNumberFormat="1" applyFont="1" applyBorder="1" applyAlignment="1">
      <alignment horizontal="right"/>
    </xf>
    <xf numFmtId="0" fontId="12" fillId="0" borderId="3" xfId="0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right"/>
    </xf>
    <xf numFmtId="10" fontId="12" fillId="0" borderId="5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 wrapText="1"/>
    </xf>
    <xf numFmtId="4" fontId="13" fillId="0" borderId="17" xfId="0" applyNumberFormat="1" applyFont="1" applyBorder="1" applyAlignment="1">
      <alignment horizontal="right"/>
    </xf>
    <xf numFmtId="10" fontId="13" fillId="0" borderId="18" xfId="0" applyNumberFormat="1" applyFont="1" applyBorder="1" applyAlignment="1">
      <alignment horizontal="right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4" fontId="12" fillId="0" borderId="14" xfId="0" applyNumberFormat="1" applyFont="1" applyBorder="1" applyAlignment="1">
      <alignment horizontal="right"/>
    </xf>
    <xf numFmtId="10" fontId="12" fillId="0" borderId="15" xfId="0" applyNumberFormat="1" applyFont="1" applyBorder="1" applyAlignment="1">
      <alignment horizontal="right"/>
    </xf>
    <xf numFmtId="0" fontId="13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10" fontId="12" fillId="0" borderId="25" xfId="0" applyNumberFormat="1" applyFont="1" applyBorder="1" applyAlignment="1">
      <alignment horizontal="right"/>
    </xf>
    <xf numFmtId="0" fontId="13" fillId="0" borderId="26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3" fillId="0" borderId="24" xfId="0" applyFont="1" applyBorder="1" applyAlignment="1">
      <alignment horizontal="center" vertical="center" wrapText="1"/>
    </xf>
    <xf numFmtId="4" fontId="13" fillId="0" borderId="24" xfId="0" applyNumberFormat="1" applyFont="1" applyBorder="1" applyAlignment="1">
      <alignment horizontal="right"/>
    </xf>
    <xf numFmtId="0" fontId="12" fillId="4" borderId="13" xfId="0" applyFont="1" applyFill="1" applyBorder="1" applyAlignment="1">
      <alignment horizontal="center"/>
    </xf>
    <xf numFmtId="0" fontId="12" fillId="5" borderId="14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  <xf numFmtId="4" fontId="12" fillId="4" borderId="14" xfId="0" applyNumberFormat="1" applyFont="1" applyFill="1" applyBorder="1" applyAlignment="1">
      <alignment horizontal="right"/>
    </xf>
    <xf numFmtId="10" fontId="12" fillId="4" borderId="15" xfId="0" applyNumberFormat="1" applyFont="1" applyFill="1" applyBorder="1"/>
    <xf numFmtId="0" fontId="13" fillId="5" borderId="11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 vertical="center" wrapText="1"/>
    </xf>
    <xf numFmtId="4" fontId="12" fillId="5" borderId="4" xfId="0" applyNumberFormat="1" applyFont="1" applyFill="1" applyBorder="1" applyAlignment="1">
      <alignment horizontal="right"/>
    </xf>
    <xf numFmtId="10" fontId="12" fillId="5" borderId="12" xfId="0" applyNumberFormat="1" applyFont="1" applyFill="1" applyBorder="1"/>
    <xf numFmtId="0" fontId="13" fillId="5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 vertical="center" wrapText="1"/>
    </xf>
    <xf numFmtId="4" fontId="13" fillId="5" borderId="3" xfId="0" applyNumberFormat="1" applyFont="1" applyFill="1" applyBorder="1" applyAlignment="1">
      <alignment horizontal="right"/>
    </xf>
    <xf numFmtId="4" fontId="13" fillId="5" borderId="3" xfId="0" applyNumberFormat="1" applyFont="1" applyFill="1" applyBorder="1"/>
    <xf numFmtId="0" fontId="13" fillId="5" borderId="23" xfId="0" applyFont="1" applyFill="1" applyBorder="1" applyAlignment="1">
      <alignment horizontal="center"/>
    </xf>
    <xf numFmtId="0" fontId="12" fillId="4" borderId="24" xfId="0" applyFont="1" applyFill="1" applyBorder="1" applyAlignment="1">
      <alignment horizontal="center"/>
    </xf>
    <xf numFmtId="0" fontId="13" fillId="5" borderId="24" xfId="0" applyFont="1" applyFill="1" applyBorder="1" applyAlignment="1">
      <alignment horizontal="center" vertical="center" wrapText="1"/>
    </xf>
    <xf numFmtId="4" fontId="13" fillId="5" borderId="24" xfId="0" applyNumberFormat="1" applyFont="1" applyFill="1" applyBorder="1" applyAlignment="1">
      <alignment horizontal="right"/>
    </xf>
    <xf numFmtId="4" fontId="13" fillId="5" borderId="24" xfId="0" applyNumberFormat="1" applyFont="1" applyFill="1" applyBorder="1"/>
    <xf numFmtId="0" fontId="12" fillId="4" borderId="14" xfId="0" applyFont="1" applyFill="1" applyBorder="1" applyAlignment="1">
      <alignment horizontal="center" vertical="center" wrapText="1"/>
    </xf>
    <xf numFmtId="10" fontId="12" fillId="4" borderId="15" xfId="0" applyNumberFormat="1" applyFont="1" applyFill="1" applyBorder="1" applyAlignment="1">
      <alignment horizontal="right"/>
    </xf>
    <xf numFmtId="0" fontId="12" fillId="5" borderId="11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 vertical="center" wrapText="1"/>
    </xf>
    <xf numFmtId="10" fontId="12" fillId="5" borderId="12" xfId="0" applyNumberFormat="1" applyFont="1" applyFill="1" applyBorder="1" applyAlignment="1">
      <alignment horizontal="right"/>
    </xf>
    <xf numFmtId="0" fontId="12" fillId="5" borderId="2" xfId="0" applyFont="1" applyFill="1" applyBorder="1" applyAlignment="1">
      <alignment horizontal="center"/>
    </xf>
    <xf numFmtId="10" fontId="13" fillId="5" borderId="5" xfId="0" applyNumberFormat="1" applyFont="1" applyFill="1" applyBorder="1" applyAlignment="1">
      <alignment horizontal="right"/>
    </xf>
    <xf numFmtId="0" fontId="12" fillId="5" borderId="3" xfId="0" applyFont="1" applyFill="1" applyBorder="1" applyAlignment="1">
      <alignment horizontal="center" vertical="center" wrapText="1"/>
    </xf>
    <xf numFmtId="4" fontId="12" fillId="5" borderId="3" xfId="0" applyNumberFormat="1" applyFont="1" applyFill="1" applyBorder="1" applyAlignment="1">
      <alignment horizontal="right"/>
    </xf>
    <xf numFmtId="10" fontId="12" fillId="5" borderId="5" xfId="0" applyNumberFormat="1" applyFont="1" applyFill="1" applyBorder="1" applyAlignment="1">
      <alignment horizontal="right"/>
    </xf>
    <xf numFmtId="0" fontId="12" fillId="4" borderId="13" xfId="0" applyFont="1" applyFill="1" applyBorder="1" applyAlignment="1">
      <alignment horizontal="center" vertical="center"/>
    </xf>
    <xf numFmtId="4" fontId="12" fillId="4" borderId="14" xfId="0" applyNumberFormat="1" applyFont="1" applyFill="1" applyBorder="1" applyAlignment="1">
      <alignment horizontal="right" vertical="center"/>
    </xf>
    <xf numFmtId="10" fontId="12" fillId="4" borderId="15" xfId="0" applyNumberFormat="1" applyFont="1" applyFill="1" applyBorder="1" applyAlignment="1">
      <alignment horizontal="right" vertical="center" wrapText="1"/>
    </xf>
    <xf numFmtId="0" fontId="12" fillId="5" borderId="4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wrapText="1"/>
    </xf>
    <xf numFmtId="0" fontId="12" fillId="5" borderId="17" xfId="0" applyFont="1" applyFill="1" applyBorder="1" applyAlignment="1">
      <alignment horizontal="center"/>
    </xf>
    <xf numFmtId="0" fontId="13" fillId="5" borderId="17" xfId="0" applyFont="1" applyFill="1" applyBorder="1" applyAlignment="1">
      <alignment horizontal="center" vertical="center" wrapText="1"/>
    </xf>
    <xf numFmtId="4" fontId="13" fillId="5" borderId="17" xfId="0" applyNumberFormat="1" applyFont="1" applyFill="1" applyBorder="1" applyAlignment="1">
      <alignment horizontal="right" wrapText="1"/>
    </xf>
    <xf numFmtId="10" fontId="13" fillId="5" borderId="18" xfId="0" applyNumberFormat="1" applyFont="1" applyFill="1" applyBorder="1" applyAlignment="1">
      <alignment horizontal="right" wrapText="1"/>
    </xf>
    <xf numFmtId="0" fontId="12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 wrapText="1"/>
    </xf>
    <xf numFmtId="4" fontId="12" fillId="4" borderId="3" xfId="0" applyNumberFormat="1" applyFont="1" applyFill="1" applyBorder="1" applyAlignment="1">
      <alignment horizontal="right" vertical="center"/>
    </xf>
    <xf numFmtId="4" fontId="13" fillId="4" borderId="3" xfId="0" applyNumberFormat="1" applyFont="1" applyFill="1" applyBorder="1" applyAlignment="1">
      <alignment horizontal="right" vertical="center"/>
    </xf>
    <xf numFmtId="10" fontId="13" fillId="4" borderId="5" xfId="0" applyNumberFormat="1" applyFont="1" applyFill="1" applyBorder="1" applyAlignment="1">
      <alignment horizontal="right" vertical="center" wrapText="1"/>
    </xf>
    <xf numFmtId="4" fontId="12" fillId="2" borderId="3" xfId="0" applyNumberFormat="1" applyFont="1" applyFill="1" applyBorder="1" applyAlignment="1">
      <alignment horizontal="right" vertical="center"/>
    </xf>
    <xf numFmtId="10" fontId="12" fillId="4" borderId="5" xfId="0" applyNumberFormat="1" applyFont="1" applyFill="1" applyBorder="1" applyAlignment="1">
      <alignment horizontal="right" vertical="center" wrapText="1"/>
    </xf>
    <xf numFmtId="10" fontId="13" fillId="2" borderId="18" xfId="0" applyNumberFormat="1" applyFont="1" applyFill="1" applyBorder="1" applyAlignment="1">
      <alignment horizontal="right" vertical="center" wrapText="1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4" fontId="12" fillId="2" borderId="14" xfId="0" applyNumberFormat="1" applyFont="1" applyFill="1" applyBorder="1" applyAlignment="1">
      <alignment horizontal="right" vertical="center"/>
    </xf>
    <xf numFmtId="10" fontId="12" fillId="2" borderId="15" xfId="0" applyNumberFormat="1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right" vertical="center"/>
    </xf>
    <xf numFmtId="10" fontId="12" fillId="2" borderId="25" xfId="0" applyNumberFormat="1" applyFont="1" applyFill="1" applyBorder="1" applyAlignment="1">
      <alignment horizontal="right" vertical="center" wrapText="1"/>
    </xf>
    <xf numFmtId="0" fontId="12" fillId="4" borderId="14" xfId="0" applyFont="1" applyFill="1" applyBorder="1" applyAlignment="1">
      <alignment horizontal="center" vertical="center"/>
    </xf>
    <xf numFmtId="4" fontId="12" fillId="7" borderId="14" xfId="0" applyNumberFormat="1" applyFont="1" applyFill="1" applyBorder="1" applyAlignment="1">
      <alignment horizontal="right" vertical="center"/>
    </xf>
    <xf numFmtId="10" fontId="12" fillId="7" borderId="15" xfId="0" applyNumberFormat="1" applyFont="1" applyFill="1" applyBorder="1" applyAlignment="1">
      <alignment horizontal="right" vertical="center" wrapText="1"/>
    </xf>
    <xf numFmtId="0" fontId="12" fillId="4" borderId="11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4" fontId="12" fillId="4" borderId="4" xfId="0" applyNumberFormat="1" applyFont="1" applyFill="1" applyBorder="1" applyAlignment="1">
      <alignment horizontal="right" vertical="center"/>
    </xf>
    <xf numFmtId="10" fontId="12" fillId="4" borderId="12" xfId="0" applyNumberFormat="1" applyFont="1" applyFill="1" applyBorder="1" applyAlignment="1">
      <alignment horizontal="right" vertical="center" wrapText="1"/>
    </xf>
    <xf numFmtId="4" fontId="13" fillId="2" borderId="3" xfId="0" applyNumberFormat="1" applyFont="1" applyFill="1" applyBorder="1" applyAlignment="1">
      <alignment horizontal="right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 wrapText="1"/>
    </xf>
    <xf numFmtId="4" fontId="13" fillId="4" borderId="17" xfId="0" applyNumberFormat="1" applyFont="1" applyFill="1" applyBorder="1" applyAlignment="1">
      <alignment horizontal="right" vertical="center"/>
    </xf>
    <xf numFmtId="0" fontId="13" fillId="4" borderId="14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 wrapText="1"/>
    </xf>
    <xf numFmtId="4" fontId="12" fillId="6" borderId="9" xfId="0" applyNumberFormat="1" applyFont="1" applyFill="1" applyBorder="1" applyAlignment="1">
      <alignment horizontal="right" vertical="center"/>
    </xf>
    <xf numFmtId="10" fontId="12" fillId="6" borderId="10" xfId="0" applyNumberFormat="1" applyFont="1" applyFill="1" applyBorder="1" applyAlignment="1">
      <alignment horizontal="right" vertical="center" wrapText="1"/>
    </xf>
    <xf numFmtId="10" fontId="13" fillId="5" borderId="5" xfId="0" applyNumberFormat="1" applyFont="1" applyFill="1" applyBorder="1"/>
    <xf numFmtId="3" fontId="17" fillId="0" borderId="0" xfId="0" applyNumberFormat="1" applyFont="1" applyAlignment="1">
      <alignment horizontal="center"/>
    </xf>
    <xf numFmtId="3" fontId="18" fillId="0" borderId="3" xfId="1" applyNumberFormat="1" applyFont="1" applyBorder="1" applyAlignment="1">
      <alignment horizontal="left" vertical="center"/>
    </xf>
    <xf numFmtId="4" fontId="12" fillId="5" borderId="4" xfId="0" applyNumberFormat="1" applyFont="1" applyFill="1" applyBorder="1"/>
    <xf numFmtId="10" fontId="12" fillId="5" borderId="5" xfId="0" applyNumberFormat="1" applyFont="1" applyFill="1" applyBorder="1"/>
    <xf numFmtId="0" fontId="13" fillId="5" borderId="23" xfId="0" applyFont="1" applyFill="1" applyBorder="1" applyAlignment="1">
      <alignment horizontal="center" wrapText="1"/>
    </xf>
    <xf numFmtId="0" fontId="12" fillId="5" borderId="24" xfId="0" applyFont="1" applyFill="1" applyBorder="1" applyAlignment="1">
      <alignment horizontal="center"/>
    </xf>
    <xf numFmtId="4" fontId="13" fillId="5" borderId="24" xfId="0" applyNumberFormat="1" applyFont="1" applyFill="1" applyBorder="1" applyAlignment="1">
      <alignment horizontal="right" wrapText="1"/>
    </xf>
    <xf numFmtId="0" fontId="12" fillId="5" borderId="13" xfId="0" applyFont="1" applyFill="1" applyBorder="1" applyAlignment="1">
      <alignment horizontal="center" wrapText="1"/>
    </xf>
    <xf numFmtId="0" fontId="13" fillId="5" borderId="14" xfId="0" applyFont="1" applyFill="1" applyBorder="1" applyAlignment="1">
      <alignment horizontal="center" vertical="center" wrapText="1"/>
    </xf>
    <xf numFmtId="4" fontId="12" fillId="5" borderId="14" xfId="0" applyNumberFormat="1" applyFont="1" applyFill="1" applyBorder="1" applyAlignment="1">
      <alignment horizontal="right" wrapText="1"/>
    </xf>
    <xf numFmtId="3" fontId="19" fillId="8" borderId="7" xfId="1" applyNumberFormat="1" applyFont="1" applyFill="1" applyBorder="1" applyAlignment="1">
      <alignment horizontal="left" vertical="center" wrapText="1"/>
    </xf>
    <xf numFmtId="10" fontId="12" fillId="5" borderId="15" xfId="0" applyNumberFormat="1" applyFont="1" applyFill="1" applyBorder="1" applyAlignment="1">
      <alignment horizontal="right" wrapText="1"/>
    </xf>
    <xf numFmtId="0" fontId="12" fillId="5" borderId="3" xfId="0" applyFont="1" applyFill="1" applyBorder="1" applyAlignment="1">
      <alignment horizontal="center" wrapText="1"/>
    </xf>
    <xf numFmtId="3" fontId="13" fillId="4" borderId="3" xfId="0" applyNumberFormat="1" applyFont="1" applyFill="1" applyBorder="1" applyAlignment="1">
      <alignment horizontal="left" vertical="center" wrapText="1"/>
    </xf>
    <xf numFmtId="10" fontId="12" fillId="4" borderId="12" xfId="2" applyNumberFormat="1" applyFont="1" applyFill="1" applyBorder="1" applyAlignment="1">
      <alignment horizontal="right" vertical="center"/>
    </xf>
    <xf numFmtId="4" fontId="12" fillId="5" borderId="4" xfId="0" applyNumberFormat="1" applyFont="1" applyFill="1" applyBorder="1" applyAlignment="1">
      <alignment horizontal="right" wrapText="1"/>
    </xf>
    <xf numFmtId="0" fontId="12" fillId="2" borderId="24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left" wrapText="1"/>
    </xf>
    <xf numFmtId="4" fontId="13" fillId="2" borderId="24" xfId="0" applyNumberFormat="1" applyFont="1" applyFill="1" applyBorder="1" applyAlignment="1">
      <alignment horizontal="right" vertical="center"/>
    </xf>
    <xf numFmtId="0" fontId="15" fillId="5" borderId="17" xfId="0" applyFont="1" applyFill="1" applyBorder="1"/>
    <xf numFmtId="10" fontId="13" fillId="5" borderId="12" xfId="0" applyNumberFormat="1" applyFont="1" applyFill="1" applyBorder="1" applyAlignment="1">
      <alignment horizontal="right"/>
    </xf>
    <xf numFmtId="0" fontId="12" fillId="5" borderId="3" xfId="0" applyFont="1" applyFill="1" applyBorder="1" applyAlignment="1">
      <alignment horizontal="center"/>
    </xf>
    <xf numFmtId="4" fontId="12" fillId="5" borderId="3" xfId="0" applyNumberFormat="1" applyFont="1" applyFill="1" applyBorder="1" applyAlignment="1">
      <alignment horizontal="right" wrapText="1"/>
    </xf>
    <xf numFmtId="10" fontId="12" fillId="5" borderId="3" xfId="0" applyNumberFormat="1" applyFont="1" applyFill="1" applyBorder="1" applyAlignment="1">
      <alignment horizontal="right" wrapText="1"/>
    </xf>
    <xf numFmtId="3" fontId="20" fillId="8" borderId="3" xfId="1" applyNumberFormat="1" applyFont="1" applyFill="1" applyBorder="1" applyAlignment="1">
      <alignment horizontal="left" vertical="center" wrapText="1"/>
    </xf>
    <xf numFmtId="4" fontId="13" fillId="5" borderId="3" xfId="0" applyNumberFormat="1" applyFont="1" applyFill="1" applyBorder="1" applyAlignment="1">
      <alignment horizontal="right" wrapText="1"/>
    </xf>
    <xf numFmtId="0" fontId="13" fillId="5" borderId="3" xfId="0" applyFont="1" applyFill="1" applyBorder="1" applyAlignment="1">
      <alignment horizontal="center" wrapText="1"/>
    </xf>
    <xf numFmtId="0" fontId="12" fillId="5" borderId="4" xfId="0" applyFont="1" applyFill="1" applyBorder="1" applyAlignment="1">
      <alignment horizontal="center" wrapText="1"/>
    </xf>
    <xf numFmtId="3" fontId="19" fillId="8" borderId="4" xfId="1" applyNumberFormat="1" applyFont="1" applyFill="1" applyBorder="1" applyAlignment="1">
      <alignment horizontal="left" vertical="center" wrapText="1"/>
    </xf>
    <xf numFmtId="10" fontId="12" fillId="5" borderId="4" xfId="0" applyNumberFormat="1" applyFont="1" applyFill="1" applyBorder="1" applyAlignment="1">
      <alignment horizontal="right" wrapText="1"/>
    </xf>
    <xf numFmtId="0" fontId="15" fillId="0" borderId="3" xfId="0" applyFont="1" applyBorder="1"/>
    <xf numFmtId="10" fontId="13" fillId="5" borderId="4" xfId="0" applyNumberFormat="1" applyFont="1" applyFill="1" applyBorder="1" applyAlignment="1">
      <alignment horizontal="right" wrapText="1"/>
    </xf>
    <xf numFmtId="4" fontId="13" fillId="5" borderId="4" xfId="0" applyNumberFormat="1" applyFont="1" applyFill="1" applyBorder="1" applyAlignment="1">
      <alignment horizontal="right"/>
    </xf>
    <xf numFmtId="4" fontId="13" fillId="5" borderId="4" xfId="0" applyNumberFormat="1" applyFont="1" applyFill="1" applyBorder="1"/>
    <xf numFmtId="0" fontId="15" fillId="5" borderId="3" xfId="0" applyFont="1" applyFill="1" applyBorder="1" applyAlignment="1">
      <alignment wrapText="1"/>
    </xf>
    <xf numFmtId="10" fontId="12" fillId="4" borderId="3" xfId="0" applyNumberFormat="1" applyFont="1" applyFill="1" applyBorder="1" applyAlignment="1">
      <alignment horizontal="right" vertical="center" wrapText="1"/>
    </xf>
    <xf numFmtId="0" fontId="15" fillId="5" borderId="3" xfId="0" applyFont="1" applyFill="1" applyBorder="1"/>
    <xf numFmtId="10" fontId="13" fillId="4" borderId="3" xfId="0" applyNumberFormat="1" applyFont="1" applyFill="1" applyBorder="1" applyAlignment="1">
      <alignment horizontal="right" vertical="center" wrapText="1"/>
    </xf>
    <xf numFmtId="0" fontId="12" fillId="4" borderId="27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wrapText="1"/>
    </xf>
    <xf numFmtId="0" fontId="12" fillId="4" borderId="28" xfId="0" applyFont="1" applyFill="1" applyBorder="1" applyAlignment="1">
      <alignment horizontal="center" vertical="center" wrapText="1"/>
    </xf>
    <xf numFmtId="3" fontId="12" fillId="4" borderId="28" xfId="0" applyNumberFormat="1" applyFont="1" applyFill="1" applyBorder="1" applyAlignment="1">
      <alignment horizontal="left" vertical="center" wrapText="1"/>
    </xf>
    <xf numFmtId="4" fontId="12" fillId="4" borderId="28" xfId="0" applyNumberFormat="1" applyFont="1" applyFill="1" applyBorder="1" applyAlignment="1">
      <alignment horizontal="right" vertical="center"/>
    </xf>
    <xf numFmtId="10" fontId="12" fillId="4" borderId="29" xfId="0" applyNumberFormat="1" applyFont="1" applyFill="1" applyBorder="1" applyAlignment="1">
      <alignment horizontal="right" vertical="center" wrapText="1"/>
    </xf>
    <xf numFmtId="0" fontId="12" fillId="4" borderId="3" xfId="0" applyFont="1" applyFill="1" applyBorder="1" applyAlignment="1">
      <alignment horizontal="center" vertical="center" wrapText="1"/>
    </xf>
    <xf numFmtId="3" fontId="19" fillId="0" borderId="3" xfId="1" applyNumberFormat="1" applyFont="1" applyBorder="1" applyAlignment="1">
      <alignment horizontal="left" vertical="center" wrapText="1"/>
    </xf>
    <xf numFmtId="164" fontId="1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right"/>
    </xf>
  </cellXfs>
  <cellStyles count="3">
    <cellStyle name="Excel Built-in Normal" xfId="1" xr:uid="{00000000-0005-0000-0000-000000000000}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128" zoomScaleNormal="128" workbookViewId="0">
      <selection activeCell="F3" sqref="F3"/>
    </sheetView>
  </sheetViews>
  <sheetFormatPr defaultRowHeight="12.75" x14ac:dyDescent="0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3"/>
  <sheetViews>
    <sheetView tabSelected="1" topLeftCell="A44" zoomScaleNormal="100" workbookViewId="0">
      <selection activeCell="C54" sqref="C54"/>
    </sheetView>
  </sheetViews>
  <sheetFormatPr defaultColWidth="10" defaultRowHeight="12.75" x14ac:dyDescent="0.2"/>
  <cols>
    <col min="1" max="1" width="5.42578125" style="1" customWidth="1"/>
    <col min="2" max="2" width="9" style="1" customWidth="1"/>
    <col min="3" max="3" width="6" style="1" customWidth="1"/>
    <col min="4" max="4" width="71" style="2" customWidth="1"/>
    <col min="5" max="5" width="14.140625" style="1" customWidth="1"/>
    <col min="6" max="6" width="17.42578125" style="1" customWidth="1"/>
    <col min="7" max="7" width="12.5703125" style="1" customWidth="1"/>
    <col min="8" max="16384" width="10" style="1"/>
  </cols>
  <sheetData>
    <row r="1" spans="1:15" x14ac:dyDescent="0.2">
      <c r="F1" s="205"/>
      <c r="G1" s="205"/>
    </row>
    <row r="2" spans="1:15" x14ac:dyDescent="0.2">
      <c r="D2" s="207" t="s">
        <v>44</v>
      </c>
      <c r="E2" s="207"/>
      <c r="F2" s="207"/>
      <c r="G2" s="207"/>
    </row>
    <row r="3" spans="1:15" x14ac:dyDescent="0.2">
      <c r="F3" s="206"/>
      <c r="G3" s="206"/>
    </row>
    <row r="4" spans="1:15" ht="16.5" x14ac:dyDescent="0.25">
      <c r="B4" s="3"/>
      <c r="D4" s="158" t="s">
        <v>54</v>
      </c>
      <c r="E4" s="4"/>
    </row>
    <row r="5" spans="1:15" ht="22.5" customHeight="1" thickBot="1" x14ac:dyDescent="0.25">
      <c r="D5" s="5" t="s">
        <v>21</v>
      </c>
      <c r="E5" s="1" t="s">
        <v>0</v>
      </c>
    </row>
    <row r="6" spans="1:15" ht="27.75" customHeight="1" thickBot="1" x14ac:dyDescent="0.25">
      <c r="A6" s="13" t="s">
        <v>1</v>
      </c>
      <c r="B6" s="14" t="s">
        <v>2</v>
      </c>
      <c r="C6" s="15" t="s">
        <v>3</v>
      </c>
      <c r="D6" s="15" t="s">
        <v>4</v>
      </c>
      <c r="E6" s="39" t="s">
        <v>5</v>
      </c>
      <c r="F6" s="41" t="s">
        <v>6</v>
      </c>
      <c r="G6" s="42" t="s">
        <v>7</v>
      </c>
    </row>
    <row r="7" spans="1:15" ht="16.5" thickBot="1" x14ac:dyDescent="0.3">
      <c r="A7" s="46">
        <v>600</v>
      </c>
      <c r="B7" s="47"/>
      <c r="C7" s="48"/>
      <c r="D7" s="40" t="s">
        <v>8</v>
      </c>
      <c r="E7" s="49">
        <f>E8+E10</f>
        <v>998500</v>
      </c>
      <c r="F7" s="49">
        <f>F8+F10</f>
        <v>911092.72</v>
      </c>
      <c r="G7" s="50">
        <f t="shared" ref="G7:G17" si="0">F7/E7</f>
        <v>0.91246141211817722</v>
      </c>
      <c r="H7" s="6"/>
      <c r="I7" s="6"/>
      <c r="J7" s="6"/>
      <c r="K7" s="6"/>
      <c r="L7" s="6"/>
    </row>
    <row r="8" spans="1:15" ht="15.75" x14ac:dyDescent="0.25">
      <c r="A8" s="51"/>
      <c r="B8" s="52">
        <v>60013</v>
      </c>
      <c r="C8" s="53"/>
      <c r="D8" s="17" t="s">
        <v>52</v>
      </c>
      <c r="E8" s="54">
        <f>SUM(E9:E9)</f>
        <v>10000</v>
      </c>
      <c r="F8" s="54">
        <f>SUM(F9:F9)</f>
        <v>10000</v>
      </c>
      <c r="G8" s="55">
        <f t="shared" si="0"/>
        <v>1</v>
      </c>
      <c r="H8" s="7"/>
      <c r="I8" s="7"/>
      <c r="J8" s="7"/>
      <c r="K8" s="7"/>
      <c r="L8" s="7"/>
      <c r="M8" s="8"/>
      <c r="N8" s="8"/>
      <c r="O8" s="8"/>
    </row>
    <row r="9" spans="1:15" ht="31.5" x14ac:dyDescent="0.25">
      <c r="A9" s="56"/>
      <c r="B9" s="57"/>
      <c r="C9" s="58">
        <v>6050</v>
      </c>
      <c r="D9" s="18" t="s">
        <v>36</v>
      </c>
      <c r="E9" s="59">
        <v>10000</v>
      </c>
      <c r="F9" s="59">
        <v>10000</v>
      </c>
      <c r="G9" s="60">
        <f t="shared" si="0"/>
        <v>1</v>
      </c>
      <c r="H9" s="7"/>
      <c r="I9" s="7"/>
      <c r="J9" s="7"/>
      <c r="K9" s="7"/>
      <c r="L9" s="7"/>
      <c r="M9" s="8"/>
      <c r="N9" s="8"/>
      <c r="O9" s="8"/>
    </row>
    <row r="10" spans="1:15" ht="15.75" x14ac:dyDescent="0.25">
      <c r="A10" s="56"/>
      <c r="B10" s="57">
        <v>60016</v>
      </c>
      <c r="C10" s="61"/>
      <c r="D10" s="19" t="s">
        <v>17</v>
      </c>
      <c r="E10" s="62">
        <f>SUM(E11:E12)</f>
        <v>988500</v>
      </c>
      <c r="F10" s="62">
        <f>SUM(F11:F12)</f>
        <v>901092.72</v>
      </c>
      <c r="G10" s="63">
        <f t="shared" si="0"/>
        <v>0.91157584218512899</v>
      </c>
      <c r="H10" s="7"/>
      <c r="I10" s="7"/>
      <c r="J10" s="7"/>
      <c r="K10" s="7"/>
      <c r="L10" s="7"/>
      <c r="M10" s="8"/>
      <c r="N10" s="8"/>
      <c r="O10" s="8"/>
    </row>
    <row r="11" spans="1:15" ht="15.75" x14ac:dyDescent="0.25">
      <c r="A11" s="56"/>
      <c r="B11" s="57"/>
      <c r="C11" s="58">
        <v>6050</v>
      </c>
      <c r="D11" s="18" t="s">
        <v>55</v>
      </c>
      <c r="E11" s="59">
        <v>1500</v>
      </c>
      <c r="F11" s="59">
        <v>1500</v>
      </c>
      <c r="G11" s="60">
        <f>F11/E11</f>
        <v>1</v>
      </c>
      <c r="H11" s="7"/>
      <c r="I11" s="7"/>
      <c r="J11" s="7"/>
      <c r="K11" s="7"/>
      <c r="L11" s="7"/>
      <c r="M11" s="8"/>
      <c r="N11" s="8"/>
      <c r="O11" s="8"/>
    </row>
    <row r="12" spans="1:15" ht="16.5" thickBot="1" x14ac:dyDescent="0.3">
      <c r="A12" s="64"/>
      <c r="B12" s="65"/>
      <c r="C12" s="66">
        <v>6050</v>
      </c>
      <c r="D12" s="20" t="s">
        <v>69</v>
      </c>
      <c r="E12" s="67">
        <v>987000</v>
      </c>
      <c r="F12" s="67">
        <v>899592.72</v>
      </c>
      <c r="G12" s="68">
        <f t="shared" si="0"/>
        <v>0.91144145896656537</v>
      </c>
      <c r="H12" s="7"/>
      <c r="I12" s="7"/>
      <c r="J12" s="7"/>
      <c r="K12" s="7"/>
      <c r="L12" s="7"/>
      <c r="M12" s="8"/>
      <c r="N12" s="8"/>
      <c r="O12" s="8"/>
    </row>
    <row r="13" spans="1:15" ht="16.5" thickBot="1" x14ac:dyDescent="0.3">
      <c r="A13" s="69">
        <v>630</v>
      </c>
      <c r="B13" s="70"/>
      <c r="C13" s="71"/>
      <c r="D13" s="43" t="s">
        <v>33</v>
      </c>
      <c r="E13" s="72">
        <f>E14</f>
        <v>100000</v>
      </c>
      <c r="F13" s="72">
        <f>F14</f>
        <v>100000</v>
      </c>
      <c r="G13" s="73">
        <f t="shared" si="0"/>
        <v>1</v>
      </c>
      <c r="H13" s="7"/>
      <c r="I13" s="7"/>
      <c r="J13" s="7"/>
      <c r="K13" s="7"/>
      <c r="L13" s="7"/>
      <c r="M13" s="8"/>
      <c r="N13" s="8"/>
      <c r="O13" s="8"/>
    </row>
    <row r="14" spans="1:15" ht="15.75" x14ac:dyDescent="0.25">
      <c r="A14" s="74"/>
      <c r="B14" s="52">
        <v>63003</v>
      </c>
      <c r="C14" s="75"/>
      <c r="D14" s="44" t="s">
        <v>34</v>
      </c>
      <c r="E14" s="54">
        <f>SUM(E15:E15)</f>
        <v>100000</v>
      </c>
      <c r="F14" s="54">
        <f>SUM(F15:F15)</f>
        <v>100000</v>
      </c>
      <c r="G14" s="76">
        <f t="shared" si="0"/>
        <v>1</v>
      </c>
      <c r="H14" s="7"/>
      <c r="I14" s="7"/>
      <c r="J14" s="7"/>
      <c r="K14" s="7"/>
      <c r="L14" s="7"/>
      <c r="M14" s="8"/>
      <c r="N14" s="8"/>
      <c r="O14" s="8"/>
    </row>
    <row r="15" spans="1:15" ht="32.25" thickBot="1" x14ac:dyDescent="0.3">
      <c r="A15" s="77"/>
      <c r="B15" s="78"/>
      <c r="C15" s="79">
        <v>6619</v>
      </c>
      <c r="D15" s="18" t="s">
        <v>45</v>
      </c>
      <c r="E15" s="80">
        <v>100000</v>
      </c>
      <c r="F15" s="80">
        <v>100000</v>
      </c>
      <c r="G15" s="68">
        <f t="shared" si="0"/>
        <v>1</v>
      </c>
      <c r="H15" s="7"/>
      <c r="I15" s="7"/>
      <c r="J15" s="7"/>
      <c r="K15" s="7"/>
      <c r="L15" s="7"/>
      <c r="M15" s="8"/>
      <c r="N15" s="8"/>
      <c r="O15" s="8"/>
    </row>
    <row r="16" spans="1:15" ht="16.5" thickBot="1" x14ac:dyDescent="0.3">
      <c r="A16" s="81">
        <v>700</v>
      </c>
      <c r="B16" s="82"/>
      <c r="C16" s="83"/>
      <c r="D16" s="21" t="s">
        <v>53</v>
      </c>
      <c r="E16" s="84">
        <f>E17+E23</f>
        <v>1450145.68</v>
      </c>
      <c r="F16" s="84">
        <f>F17+F23</f>
        <v>1418423.01</v>
      </c>
      <c r="G16" s="85">
        <f t="shared" si="0"/>
        <v>0.9781244943611459</v>
      </c>
      <c r="H16" s="7"/>
      <c r="I16" s="7"/>
      <c r="J16" s="7"/>
      <c r="K16" s="7"/>
      <c r="L16" s="7"/>
      <c r="M16" s="8"/>
      <c r="N16" s="8"/>
      <c r="O16" s="8"/>
    </row>
    <row r="17" spans="1:15" ht="15.75" x14ac:dyDescent="0.25">
      <c r="A17" s="86"/>
      <c r="B17" s="87">
        <v>70005</v>
      </c>
      <c r="C17" s="88"/>
      <c r="D17" s="24" t="s">
        <v>22</v>
      </c>
      <c r="E17" s="89">
        <f>SUM(E18:E22)</f>
        <v>1319405.68</v>
      </c>
      <c r="F17" s="89">
        <f>SUM(F18:F22)</f>
        <v>1295084.1599999999</v>
      </c>
      <c r="G17" s="90">
        <f t="shared" si="0"/>
        <v>0.9815663064297252</v>
      </c>
      <c r="H17" s="7"/>
      <c r="I17" s="7"/>
      <c r="J17" s="7"/>
      <c r="K17" s="7"/>
      <c r="L17" s="7"/>
      <c r="M17" s="8"/>
      <c r="N17" s="8"/>
      <c r="O17" s="8"/>
    </row>
    <row r="18" spans="1:15" ht="31.5" x14ac:dyDescent="0.25">
      <c r="A18" s="91"/>
      <c r="B18" s="92"/>
      <c r="C18" s="93">
        <v>6057</v>
      </c>
      <c r="D18" s="25" t="s">
        <v>46</v>
      </c>
      <c r="E18" s="94">
        <v>573259.47</v>
      </c>
      <c r="F18" s="95">
        <v>572736.68999999994</v>
      </c>
      <c r="G18" s="157">
        <f>F18/E18</f>
        <v>0.99908805693170666</v>
      </c>
      <c r="H18" s="7"/>
      <c r="I18" s="7"/>
      <c r="J18" s="7"/>
      <c r="K18" s="7"/>
      <c r="L18" s="7"/>
      <c r="M18" s="8"/>
      <c r="N18" s="8"/>
      <c r="O18" s="8"/>
    </row>
    <row r="19" spans="1:15" ht="31.5" x14ac:dyDescent="0.25">
      <c r="A19" s="91"/>
      <c r="B19" s="92"/>
      <c r="C19" s="93">
        <v>6059</v>
      </c>
      <c r="D19" s="25" t="s">
        <v>46</v>
      </c>
      <c r="E19" s="94">
        <v>689461.21</v>
      </c>
      <c r="F19" s="95">
        <v>681269.33</v>
      </c>
      <c r="G19" s="157">
        <f>F19/E19</f>
        <v>0.98811843236256902</v>
      </c>
      <c r="H19" s="7"/>
      <c r="I19" s="7"/>
      <c r="J19" s="7"/>
      <c r="K19" s="7"/>
      <c r="L19" s="7"/>
      <c r="M19" s="8"/>
      <c r="N19" s="8"/>
      <c r="O19" s="8"/>
    </row>
    <row r="20" spans="1:15" ht="31.5" x14ac:dyDescent="0.25">
      <c r="A20" s="86"/>
      <c r="B20" s="87"/>
      <c r="C20" s="88">
        <v>6050</v>
      </c>
      <c r="D20" s="25" t="s">
        <v>56</v>
      </c>
      <c r="E20" s="191">
        <v>11685</v>
      </c>
      <c r="F20" s="192">
        <v>11685</v>
      </c>
      <c r="G20" s="157">
        <f>F20/E20</f>
        <v>1</v>
      </c>
      <c r="H20" s="7"/>
      <c r="I20" s="7"/>
      <c r="J20" s="7"/>
      <c r="K20" s="7"/>
      <c r="L20" s="7"/>
      <c r="M20" s="8"/>
      <c r="N20" s="8"/>
      <c r="O20" s="8"/>
    </row>
    <row r="21" spans="1:15" ht="15.75" x14ac:dyDescent="0.25">
      <c r="A21" s="86"/>
      <c r="B21" s="87"/>
      <c r="C21" s="88">
        <v>6050</v>
      </c>
      <c r="D21" s="25" t="s">
        <v>57</v>
      </c>
      <c r="E21" s="191">
        <v>15000</v>
      </c>
      <c r="F21" s="192">
        <v>0</v>
      </c>
      <c r="G21" s="157"/>
      <c r="H21" s="7"/>
      <c r="I21" s="7"/>
      <c r="J21" s="7"/>
      <c r="K21" s="7"/>
      <c r="L21" s="7"/>
      <c r="M21" s="8"/>
      <c r="N21" s="8"/>
      <c r="O21" s="8"/>
    </row>
    <row r="22" spans="1:15" ht="31.5" x14ac:dyDescent="0.25">
      <c r="A22" s="86"/>
      <c r="B22" s="87"/>
      <c r="C22" s="88">
        <v>6050</v>
      </c>
      <c r="D22" s="25" t="s">
        <v>58</v>
      </c>
      <c r="E22" s="191">
        <v>30000</v>
      </c>
      <c r="F22" s="192">
        <v>29393.14</v>
      </c>
      <c r="G22" s="161">
        <f t="shared" ref="G22:G24" si="1">F22/E22</f>
        <v>0.97977133333333333</v>
      </c>
      <c r="H22" s="7"/>
      <c r="I22" s="7"/>
      <c r="J22" s="7"/>
      <c r="K22" s="7"/>
      <c r="L22" s="7"/>
      <c r="M22" s="8"/>
      <c r="N22" s="8"/>
      <c r="O22" s="8"/>
    </row>
    <row r="23" spans="1:15" ht="15.75" x14ac:dyDescent="0.25">
      <c r="A23" s="86"/>
      <c r="B23" s="87">
        <v>70095</v>
      </c>
      <c r="C23" s="88"/>
      <c r="D23" s="159" t="s">
        <v>37</v>
      </c>
      <c r="E23" s="89">
        <f>E24</f>
        <v>130740</v>
      </c>
      <c r="F23" s="160">
        <v>123338.85</v>
      </c>
      <c r="G23" s="161">
        <f t="shared" si="1"/>
        <v>0.94339031665901796</v>
      </c>
      <c r="H23" s="7"/>
      <c r="I23" s="7"/>
      <c r="J23" s="7"/>
      <c r="K23" s="7"/>
      <c r="L23" s="7"/>
      <c r="M23" s="8"/>
      <c r="N23" s="8"/>
      <c r="O23" s="8"/>
    </row>
    <row r="24" spans="1:15" ht="16.5" thickBot="1" x14ac:dyDescent="0.3">
      <c r="A24" s="96"/>
      <c r="B24" s="97"/>
      <c r="C24" s="98">
        <v>6050</v>
      </c>
      <c r="D24" s="45" t="s">
        <v>68</v>
      </c>
      <c r="E24" s="99">
        <v>130740</v>
      </c>
      <c r="F24" s="100">
        <v>123338.85</v>
      </c>
      <c r="G24" s="157">
        <f t="shared" si="1"/>
        <v>0.94339031665901796</v>
      </c>
      <c r="H24" s="7"/>
      <c r="I24" s="7"/>
      <c r="J24" s="7"/>
      <c r="K24" s="7"/>
      <c r="L24" s="7"/>
      <c r="M24" s="8"/>
      <c r="N24" s="8"/>
      <c r="O24" s="8"/>
    </row>
    <row r="25" spans="1:15" ht="16.5" thickBot="1" x14ac:dyDescent="0.3">
      <c r="A25" s="81">
        <v>710</v>
      </c>
      <c r="B25" s="82"/>
      <c r="C25" s="101"/>
      <c r="D25" s="23" t="s">
        <v>9</v>
      </c>
      <c r="E25" s="84">
        <f>E26</f>
        <v>20000</v>
      </c>
      <c r="F25" s="84">
        <f>F26</f>
        <v>13685</v>
      </c>
      <c r="G25" s="102">
        <f>F25/E25</f>
        <v>0.68425000000000002</v>
      </c>
      <c r="H25" s="6"/>
      <c r="I25" s="6"/>
      <c r="J25" s="6"/>
      <c r="K25" s="6"/>
      <c r="L25" s="6"/>
    </row>
    <row r="26" spans="1:15" ht="15.75" x14ac:dyDescent="0.25">
      <c r="A26" s="103"/>
      <c r="B26" s="87">
        <v>71004</v>
      </c>
      <c r="C26" s="104"/>
      <c r="D26" s="24" t="s">
        <v>23</v>
      </c>
      <c r="E26" s="89">
        <f>E27+E28</f>
        <v>20000</v>
      </c>
      <c r="F26" s="89">
        <f>F27+F28</f>
        <v>13685</v>
      </c>
      <c r="G26" s="105">
        <f>F26/E26</f>
        <v>0.68425000000000002</v>
      </c>
      <c r="H26" s="6"/>
      <c r="I26" s="6"/>
      <c r="J26" s="6"/>
      <c r="K26" s="6"/>
      <c r="L26" s="6"/>
    </row>
    <row r="27" spans="1:15" ht="31.5" x14ac:dyDescent="0.25">
      <c r="A27" s="106"/>
      <c r="B27" s="92"/>
      <c r="C27" s="93">
        <v>6050</v>
      </c>
      <c r="D27" s="25" t="s">
        <v>28</v>
      </c>
      <c r="E27" s="94">
        <v>10000</v>
      </c>
      <c r="F27" s="94">
        <v>8871</v>
      </c>
      <c r="G27" s="179">
        <f>F27/E27</f>
        <v>0.8871</v>
      </c>
      <c r="H27" s="6"/>
      <c r="I27" s="6"/>
      <c r="J27" s="6"/>
      <c r="K27" s="6"/>
      <c r="L27" s="6"/>
    </row>
    <row r="28" spans="1:15" ht="32.25" thickBot="1" x14ac:dyDescent="0.3">
      <c r="A28" s="106"/>
      <c r="B28" s="92"/>
      <c r="C28" s="93"/>
      <c r="D28" s="25" t="s">
        <v>59</v>
      </c>
      <c r="E28" s="94">
        <v>10000</v>
      </c>
      <c r="F28" s="94">
        <v>4814</v>
      </c>
      <c r="G28" s="179">
        <f>F28/E28</f>
        <v>0.48139999999999999</v>
      </c>
      <c r="H28" s="6"/>
      <c r="I28" s="6"/>
      <c r="J28" s="6"/>
      <c r="K28" s="6"/>
      <c r="L28" s="6"/>
    </row>
    <row r="29" spans="1:15" ht="16.5" thickBot="1" x14ac:dyDescent="0.3">
      <c r="A29" s="111">
        <v>750</v>
      </c>
      <c r="B29" s="82"/>
      <c r="C29" s="101"/>
      <c r="D29" s="27" t="s">
        <v>10</v>
      </c>
      <c r="E29" s="112">
        <f>E30+E32</f>
        <v>1085873.1000000001</v>
      </c>
      <c r="F29" s="112">
        <f>F30+F32</f>
        <v>1039380.51</v>
      </c>
      <c r="G29" s="113">
        <f t="shared" ref="G29:G39" si="2">F29/E29</f>
        <v>0.95718414057775247</v>
      </c>
      <c r="H29" s="6"/>
      <c r="I29" s="6"/>
      <c r="J29" s="6"/>
      <c r="K29" s="6"/>
      <c r="L29" s="6"/>
    </row>
    <row r="30" spans="1:15" ht="15.75" x14ac:dyDescent="0.25">
      <c r="A30" s="86"/>
      <c r="B30" s="114">
        <v>75023</v>
      </c>
      <c r="C30" s="104"/>
      <c r="D30" s="24" t="s">
        <v>14</v>
      </c>
      <c r="E30" s="89">
        <f>E31</f>
        <v>430000</v>
      </c>
      <c r="F30" s="89">
        <f>F31</f>
        <v>409133.65</v>
      </c>
      <c r="G30" s="105">
        <f t="shared" si="2"/>
        <v>0.95147360465116282</v>
      </c>
      <c r="H30" s="6"/>
      <c r="I30" s="6"/>
      <c r="J30" s="6"/>
      <c r="K30" s="6"/>
      <c r="L30" s="6"/>
    </row>
    <row r="31" spans="1:15" ht="31.5" x14ac:dyDescent="0.25">
      <c r="A31" s="91"/>
      <c r="B31" s="115"/>
      <c r="C31" s="93">
        <v>6050</v>
      </c>
      <c r="D31" s="25" t="s">
        <v>60</v>
      </c>
      <c r="E31" s="94">
        <v>430000</v>
      </c>
      <c r="F31" s="94">
        <v>409133.65</v>
      </c>
      <c r="G31" s="107">
        <f t="shared" si="2"/>
        <v>0.95147360465116282</v>
      </c>
      <c r="H31" s="6"/>
      <c r="I31" s="6"/>
      <c r="J31" s="6"/>
      <c r="K31" s="6"/>
      <c r="L31" s="6"/>
    </row>
    <row r="32" spans="1:15" ht="15.75" x14ac:dyDescent="0.25">
      <c r="A32" s="91"/>
      <c r="B32" s="115">
        <v>75095</v>
      </c>
      <c r="C32" s="108"/>
      <c r="D32" s="26" t="s">
        <v>24</v>
      </c>
      <c r="E32" s="109">
        <f>E33+E34</f>
        <v>655873.1</v>
      </c>
      <c r="F32" s="109">
        <f>F33+F34</f>
        <v>630246.86</v>
      </c>
      <c r="G32" s="110">
        <f t="shared" si="2"/>
        <v>0.96092805147825089</v>
      </c>
      <c r="H32" s="6"/>
      <c r="I32" s="6"/>
      <c r="J32" s="6"/>
      <c r="K32" s="6"/>
      <c r="L32" s="6"/>
    </row>
    <row r="33" spans="1:23" ht="15.75" x14ac:dyDescent="0.25">
      <c r="A33" s="91"/>
      <c r="B33" s="115"/>
      <c r="C33" s="93">
        <v>6057</v>
      </c>
      <c r="D33" s="25" t="s">
        <v>29</v>
      </c>
      <c r="E33" s="94">
        <v>476203.94</v>
      </c>
      <c r="F33" s="94">
        <v>476203.94</v>
      </c>
      <c r="G33" s="107">
        <f t="shared" si="2"/>
        <v>1</v>
      </c>
      <c r="H33" s="6"/>
      <c r="I33" s="6"/>
      <c r="J33" s="6"/>
      <c r="K33" s="6"/>
      <c r="L33" s="6"/>
    </row>
    <row r="34" spans="1:23" s="12" customFormat="1" ht="16.5" thickBot="1" x14ac:dyDescent="0.3">
      <c r="A34" s="116"/>
      <c r="B34" s="117"/>
      <c r="C34" s="118">
        <v>6059</v>
      </c>
      <c r="D34" s="22" t="s">
        <v>29</v>
      </c>
      <c r="E34" s="119">
        <v>179669.16</v>
      </c>
      <c r="F34" s="119">
        <v>154042.92000000001</v>
      </c>
      <c r="G34" s="120">
        <f t="shared" si="2"/>
        <v>0.8573698457765373</v>
      </c>
      <c r="H34" s="11"/>
      <c r="I34" s="11"/>
      <c r="J34" s="11"/>
      <c r="K34" s="11"/>
      <c r="L34" s="11"/>
    </row>
    <row r="35" spans="1:23" s="12" customFormat="1" ht="16.5" thickBot="1" x14ac:dyDescent="0.3">
      <c r="A35" s="165">
        <v>754</v>
      </c>
      <c r="B35" s="82"/>
      <c r="C35" s="166"/>
      <c r="D35" s="168" t="s">
        <v>39</v>
      </c>
      <c r="E35" s="167">
        <f>E38+E36</f>
        <v>68000</v>
      </c>
      <c r="F35" s="167">
        <f>F38+F36</f>
        <v>68000</v>
      </c>
      <c r="G35" s="169">
        <f t="shared" si="2"/>
        <v>1</v>
      </c>
      <c r="H35" s="11"/>
      <c r="I35" s="11"/>
      <c r="J35" s="11"/>
      <c r="K35" s="11"/>
      <c r="L35" s="11"/>
    </row>
    <row r="36" spans="1:23" s="12" customFormat="1" ht="15.75" x14ac:dyDescent="0.25">
      <c r="A36" s="186"/>
      <c r="B36" s="114">
        <v>75404</v>
      </c>
      <c r="C36" s="88"/>
      <c r="D36" s="187" t="s">
        <v>47</v>
      </c>
      <c r="E36" s="173">
        <f>E37</f>
        <v>10000</v>
      </c>
      <c r="F36" s="173">
        <f>F37</f>
        <v>10000</v>
      </c>
      <c r="G36" s="188">
        <f>F36/E36</f>
        <v>1</v>
      </c>
      <c r="H36" s="11"/>
      <c r="I36" s="11"/>
      <c r="J36" s="11"/>
      <c r="K36" s="11"/>
      <c r="L36" s="11"/>
    </row>
    <row r="37" spans="1:23" s="12" customFormat="1" ht="15.75" x14ac:dyDescent="0.25">
      <c r="A37" s="170"/>
      <c r="B37" s="180"/>
      <c r="C37" s="93">
        <v>6170</v>
      </c>
      <c r="D37" s="183" t="s">
        <v>48</v>
      </c>
      <c r="E37" s="184">
        <v>10000</v>
      </c>
      <c r="F37" s="184">
        <v>10000</v>
      </c>
      <c r="G37" s="190">
        <f t="shared" ref="G37" si="3">F37/E37</f>
        <v>1</v>
      </c>
      <c r="H37" s="11"/>
      <c r="I37" s="11"/>
      <c r="J37" s="11"/>
      <c r="K37" s="11"/>
      <c r="L37" s="11"/>
    </row>
    <row r="38" spans="1:23" s="12" customFormat="1" ht="15.75" x14ac:dyDescent="0.25">
      <c r="A38" s="185"/>
      <c r="B38" s="180">
        <v>75495</v>
      </c>
      <c r="C38" s="93"/>
      <c r="D38" s="26" t="s">
        <v>24</v>
      </c>
      <c r="E38" s="181">
        <f>E39</f>
        <v>58000</v>
      </c>
      <c r="F38" s="181">
        <f>F39</f>
        <v>58000</v>
      </c>
      <c r="G38" s="182">
        <f t="shared" si="2"/>
        <v>1</v>
      </c>
      <c r="H38" s="11"/>
      <c r="I38" s="11"/>
      <c r="J38" s="11"/>
      <c r="K38" s="11"/>
      <c r="L38" s="11"/>
    </row>
    <row r="39" spans="1:23" s="12" customFormat="1" ht="16.5" thickBot="1" x14ac:dyDescent="0.3">
      <c r="A39" s="162"/>
      <c r="B39" s="163"/>
      <c r="C39" s="98">
        <v>6050</v>
      </c>
      <c r="D39" s="45" t="s">
        <v>38</v>
      </c>
      <c r="E39" s="164">
        <v>58000</v>
      </c>
      <c r="F39" s="164">
        <v>58000</v>
      </c>
      <c r="G39" s="120">
        <f t="shared" si="2"/>
        <v>1</v>
      </c>
      <c r="H39" s="11"/>
      <c r="I39" s="11"/>
      <c r="J39" s="11"/>
      <c r="K39" s="11"/>
      <c r="L39" s="11"/>
    </row>
    <row r="40" spans="1:23" s="9" customFormat="1" ht="15.75" x14ac:dyDescent="0.25">
      <c r="A40" s="197">
        <v>801</v>
      </c>
      <c r="B40" s="198"/>
      <c r="C40" s="199"/>
      <c r="D40" s="200" t="s">
        <v>11</v>
      </c>
      <c r="E40" s="201">
        <f>E44+E41</f>
        <v>165600</v>
      </c>
      <c r="F40" s="201">
        <f>F44+F41</f>
        <v>121086.46</v>
      </c>
      <c r="G40" s="202">
        <f>F40/E40</f>
        <v>0.73119842995169082</v>
      </c>
      <c r="H40" s="6"/>
      <c r="I40" s="6"/>
      <c r="J40" s="6"/>
      <c r="K40" s="6"/>
      <c r="L40" s="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15"/>
      <c r="B41" s="170">
        <v>80101</v>
      </c>
      <c r="C41" s="203"/>
      <c r="D41" s="204" t="s">
        <v>40</v>
      </c>
      <c r="E41" s="123">
        <f>E42+E43</f>
        <v>12600</v>
      </c>
      <c r="F41" s="123">
        <f>F42+F43</f>
        <v>8296</v>
      </c>
      <c r="G41" s="194">
        <f t="shared" ref="G41:G52" si="4">F41/E41</f>
        <v>0.65841269841269845</v>
      </c>
      <c r="H41" s="6"/>
      <c r="I41" s="6"/>
      <c r="J41" s="6"/>
      <c r="K41" s="6"/>
      <c r="L41" s="6"/>
    </row>
    <row r="42" spans="1:23" ht="15.75" x14ac:dyDescent="0.25">
      <c r="A42" s="115"/>
      <c r="B42" s="170"/>
      <c r="C42" s="122">
        <v>6060</v>
      </c>
      <c r="D42" s="171" t="s">
        <v>61</v>
      </c>
      <c r="E42" s="124">
        <v>4300</v>
      </c>
      <c r="F42" s="124">
        <v>0</v>
      </c>
      <c r="G42" s="196">
        <f t="shared" si="4"/>
        <v>0</v>
      </c>
      <c r="H42" s="6"/>
      <c r="I42" s="6"/>
      <c r="J42" s="6"/>
      <c r="K42" s="6"/>
      <c r="L42" s="6"/>
    </row>
    <row r="43" spans="1:23" ht="15.75" x14ac:dyDescent="0.25">
      <c r="A43" s="115"/>
      <c r="B43" s="170"/>
      <c r="C43" s="122">
        <v>6060</v>
      </c>
      <c r="D43" s="171" t="s">
        <v>62</v>
      </c>
      <c r="E43" s="124">
        <v>8300</v>
      </c>
      <c r="F43" s="124">
        <v>8296</v>
      </c>
      <c r="G43" s="172">
        <f t="shared" si="4"/>
        <v>0.99951807228915668</v>
      </c>
      <c r="H43" s="6"/>
      <c r="I43" s="6"/>
      <c r="J43" s="6"/>
      <c r="K43" s="6"/>
      <c r="L43" s="6"/>
    </row>
    <row r="44" spans="1:23" ht="15.75" x14ac:dyDescent="0.2">
      <c r="A44" s="121"/>
      <c r="B44" s="151">
        <v>80104</v>
      </c>
      <c r="C44" s="142"/>
      <c r="D44" s="28" t="s">
        <v>18</v>
      </c>
      <c r="E44" s="123">
        <f>SUM(E45:E45)</f>
        <v>153000</v>
      </c>
      <c r="F44" s="123">
        <f>SUM(F45:F45)</f>
        <v>112790.46</v>
      </c>
      <c r="G44" s="172">
        <f t="shared" si="4"/>
        <v>0.73719254901960785</v>
      </c>
      <c r="H44" s="6"/>
      <c r="I44" s="6"/>
      <c r="J44" s="6"/>
      <c r="K44" s="6"/>
      <c r="L44" s="6"/>
    </row>
    <row r="45" spans="1:23" ht="32.25" thickBot="1" x14ac:dyDescent="0.3">
      <c r="A45" s="121"/>
      <c r="B45" s="115"/>
      <c r="C45" s="122">
        <v>6050</v>
      </c>
      <c r="D45" s="18" t="s">
        <v>41</v>
      </c>
      <c r="E45" s="124">
        <v>153000</v>
      </c>
      <c r="F45" s="124">
        <v>112790.46</v>
      </c>
      <c r="G45" s="125">
        <f t="shared" si="4"/>
        <v>0.73719254901960785</v>
      </c>
      <c r="H45" s="6"/>
      <c r="I45" s="6"/>
      <c r="J45" s="6"/>
      <c r="K45" s="6"/>
      <c r="L45" s="6"/>
    </row>
    <row r="46" spans="1:23" ht="16.5" thickBot="1" x14ac:dyDescent="0.3">
      <c r="A46" s="129">
        <v>852</v>
      </c>
      <c r="B46" s="130"/>
      <c r="C46" s="131"/>
      <c r="D46" s="43" t="s">
        <v>35</v>
      </c>
      <c r="E46" s="132">
        <f>E47</f>
        <v>565000</v>
      </c>
      <c r="F46" s="132">
        <f>F47</f>
        <v>496388.9</v>
      </c>
      <c r="G46" s="133">
        <f t="shared" si="4"/>
        <v>0.87856442477876107</v>
      </c>
      <c r="H46" s="6"/>
      <c r="I46" s="6"/>
      <c r="J46" s="6"/>
      <c r="K46" s="6"/>
      <c r="L46" s="6"/>
    </row>
    <row r="47" spans="1:23" ht="15.75" x14ac:dyDescent="0.25">
      <c r="A47" s="134"/>
      <c r="B47" s="134">
        <v>85295</v>
      </c>
      <c r="C47" s="135"/>
      <c r="D47" s="44" t="s">
        <v>24</v>
      </c>
      <c r="E47" s="136">
        <f>SUM(E48:E48)</f>
        <v>565000</v>
      </c>
      <c r="F47" s="136">
        <f>SUM(F48:F48)</f>
        <v>496388.9</v>
      </c>
      <c r="G47" s="137">
        <f t="shared" si="4"/>
        <v>0.87856442477876107</v>
      </c>
      <c r="H47" s="6"/>
      <c r="I47" s="6"/>
      <c r="J47" s="6"/>
      <c r="K47" s="6"/>
      <c r="L47" s="6"/>
    </row>
    <row r="48" spans="1:23" ht="32.25" thickBot="1" x14ac:dyDescent="0.3">
      <c r="A48" s="174"/>
      <c r="B48" s="174"/>
      <c r="C48" s="175">
        <v>6050</v>
      </c>
      <c r="D48" s="176" t="s">
        <v>42</v>
      </c>
      <c r="E48" s="177">
        <v>565000</v>
      </c>
      <c r="F48" s="177">
        <v>496388.9</v>
      </c>
      <c r="G48" s="128">
        <f t="shared" si="4"/>
        <v>0.87856442477876107</v>
      </c>
      <c r="H48" s="6"/>
      <c r="I48" s="6"/>
      <c r="J48" s="6"/>
      <c r="K48" s="6"/>
      <c r="L48" s="6"/>
    </row>
    <row r="49" spans="1:12" ht="16.5" thickBot="1" x14ac:dyDescent="0.3">
      <c r="A49" s="81">
        <v>900</v>
      </c>
      <c r="B49" s="138"/>
      <c r="C49" s="83"/>
      <c r="D49" s="30" t="s">
        <v>12</v>
      </c>
      <c r="E49" s="139">
        <f>E50+E52+E57</f>
        <v>1165871.42</v>
      </c>
      <c r="F49" s="139">
        <f>F50+F52+F57</f>
        <v>1087449.02</v>
      </c>
      <c r="G49" s="140">
        <f t="shared" si="4"/>
        <v>0.93273494945094382</v>
      </c>
      <c r="I49" s="6"/>
      <c r="J49" s="6"/>
      <c r="K49" s="6"/>
      <c r="L49" s="6"/>
    </row>
    <row r="50" spans="1:12" ht="15.75" x14ac:dyDescent="0.25">
      <c r="A50" s="141"/>
      <c r="B50" s="87">
        <v>90001</v>
      </c>
      <c r="C50" s="142"/>
      <c r="D50" s="24" t="s">
        <v>25</v>
      </c>
      <c r="E50" s="143">
        <f>E51</f>
        <v>2000</v>
      </c>
      <c r="F50" s="143">
        <f>F51</f>
        <v>0</v>
      </c>
      <c r="G50" s="144">
        <f t="shared" si="4"/>
        <v>0</v>
      </c>
      <c r="I50" s="6"/>
      <c r="J50" s="6"/>
      <c r="K50" s="6"/>
      <c r="L50" s="6"/>
    </row>
    <row r="51" spans="1:12" ht="15.75" x14ac:dyDescent="0.25">
      <c r="A51" s="121"/>
      <c r="B51" s="115"/>
      <c r="C51" s="122">
        <v>6230</v>
      </c>
      <c r="D51" s="18" t="s">
        <v>30</v>
      </c>
      <c r="E51" s="124">
        <v>2000</v>
      </c>
      <c r="F51" s="124">
        <v>0</v>
      </c>
      <c r="G51" s="125">
        <f t="shared" si="4"/>
        <v>0</v>
      </c>
      <c r="H51" s="6"/>
      <c r="I51" s="6"/>
      <c r="J51" s="6"/>
      <c r="K51" s="6"/>
      <c r="L51" s="6"/>
    </row>
    <row r="52" spans="1:12" ht="15.75" x14ac:dyDescent="0.25">
      <c r="A52" s="121"/>
      <c r="B52" s="115">
        <v>90004</v>
      </c>
      <c r="C52" s="122"/>
      <c r="D52" s="29" t="s">
        <v>26</v>
      </c>
      <c r="E52" s="126">
        <f>SUM(E53:E56)</f>
        <v>604980</v>
      </c>
      <c r="F52" s="126">
        <f>SUM(F53:F56)</f>
        <v>554047.6</v>
      </c>
      <c r="G52" s="127">
        <f t="shared" si="4"/>
        <v>0.91581143178286883</v>
      </c>
      <c r="H52" s="6"/>
      <c r="I52" s="6"/>
      <c r="J52" s="6"/>
      <c r="K52" s="6"/>
      <c r="L52" s="6"/>
    </row>
    <row r="53" spans="1:12" ht="31.5" x14ac:dyDescent="0.25">
      <c r="A53" s="121"/>
      <c r="B53" s="115"/>
      <c r="C53" s="122">
        <v>6050</v>
      </c>
      <c r="D53" s="31" t="s">
        <v>43</v>
      </c>
      <c r="E53" s="124">
        <v>29520</v>
      </c>
      <c r="F53" s="124">
        <v>29520</v>
      </c>
      <c r="G53" s="125">
        <f t="shared" ref="G53:G60" si="5">F53/E53</f>
        <v>1</v>
      </c>
      <c r="H53" s="6"/>
      <c r="I53" s="6"/>
      <c r="J53" s="6"/>
      <c r="K53" s="6"/>
      <c r="L53" s="6"/>
    </row>
    <row r="54" spans="1:12" ht="15.75" x14ac:dyDescent="0.25">
      <c r="A54" s="121"/>
      <c r="B54" s="115"/>
      <c r="C54" s="122">
        <v>6050</v>
      </c>
      <c r="D54" s="31" t="s">
        <v>64</v>
      </c>
      <c r="E54" s="124">
        <v>412400</v>
      </c>
      <c r="F54" s="124">
        <v>407527.6</v>
      </c>
      <c r="G54" s="125">
        <f t="shared" si="5"/>
        <v>0.98818525703200766</v>
      </c>
      <c r="H54" s="6"/>
      <c r="I54" s="6"/>
      <c r="J54" s="6"/>
      <c r="K54" s="6"/>
      <c r="L54" s="6"/>
    </row>
    <row r="55" spans="1:12" ht="31.5" x14ac:dyDescent="0.25">
      <c r="A55" s="121"/>
      <c r="B55" s="115"/>
      <c r="C55" s="122">
        <v>6057</v>
      </c>
      <c r="D55" s="31" t="s">
        <v>63</v>
      </c>
      <c r="E55" s="124">
        <v>89388</v>
      </c>
      <c r="F55" s="124">
        <v>89347.55</v>
      </c>
      <c r="G55" s="125">
        <f t="shared" si="5"/>
        <v>0.99954747840873504</v>
      </c>
      <c r="H55" s="6"/>
      <c r="I55" s="6"/>
      <c r="J55" s="6"/>
      <c r="K55" s="6"/>
      <c r="L55" s="6"/>
    </row>
    <row r="56" spans="1:12" ht="31.5" x14ac:dyDescent="0.25">
      <c r="A56" s="121"/>
      <c r="B56" s="115"/>
      <c r="C56" s="122">
        <v>6059</v>
      </c>
      <c r="D56" s="31" t="s">
        <v>63</v>
      </c>
      <c r="E56" s="124">
        <v>73672</v>
      </c>
      <c r="F56" s="124">
        <v>27652.45</v>
      </c>
      <c r="G56" s="125">
        <f t="shared" si="5"/>
        <v>0.37534545010315995</v>
      </c>
      <c r="H56" s="6"/>
      <c r="I56" s="6"/>
      <c r="J56" s="6"/>
      <c r="K56" s="6"/>
      <c r="L56" s="6"/>
    </row>
    <row r="57" spans="1:12" ht="15.75" x14ac:dyDescent="0.25">
      <c r="A57" s="121"/>
      <c r="B57" s="115">
        <v>90005</v>
      </c>
      <c r="C57" s="122"/>
      <c r="D57" s="32" t="s">
        <v>15</v>
      </c>
      <c r="E57" s="126">
        <f>E59+E60+E58</f>
        <v>558891.41999999993</v>
      </c>
      <c r="F57" s="126">
        <f>F59+F60+F58</f>
        <v>533401.41999999993</v>
      </c>
      <c r="G57" s="127">
        <f t="shared" si="5"/>
        <v>0.95439185665079629</v>
      </c>
      <c r="H57" s="6"/>
      <c r="I57" s="6"/>
      <c r="J57" s="6"/>
      <c r="K57" s="6"/>
      <c r="L57" s="6"/>
    </row>
    <row r="58" spans="1:12" ht="15.75" x14ac:dyDescent="0.25">
      <c r="A58" s="121"/>
      <c r="B58" s="115"/>
      <c r="C58" s="122">
        <v>6050</v>
      </c>
      <c r="D58" s="189" t="s">
        <v>49</v>
      </c>
      <c r="E58" s="145">
        <v>140000</v>
      </c>
      <c r="F58" s="145">
        <v>118510</v>
      </c>
      <c r="G58" s="125">
        <f t="shared" si="5"/>
        <v>0.84650000000000003</v>
      </c>
      <c r="H58" s="6"/>
      <c r="I58" s="6"/>
      <c r="J58" s="6"/>
      <c r="K58" s="6"/>
      <c r="L58" s="6"/>
    </row>
    <row r="59" spans="1:12" ht="31.5" x14ac:dyDescent="0.25">
      <c r="A59" s="121"/>
      <c r="B59" s="115"/>
      <c r="C59" s="122">
        <v>6230</v>
      </c>
      <c r="D59" s="33" t="s">
        <v>31</v>
      </c>
      <c r="E59" s="124">
        <v>414891.42</v>
      </c>
      <c r="F59" s="124">
        <v>414891.42</v>
      </c>
      <c r="G59" s="125">
        <f t="shared" si="5"/>
        <v>1</v>
      </c>
      <c r="H59" s="6"/>
      <c r="I59" s="6"/>
      <c r="J59" s="6"/>
      <c r="K59" s="6"/>
      <c r="L59" s="6"/>
    </row>
    <row r="60" spans="1:12" ht="16.5" thickBot="1" x14ac:dyDescent="0.3">
      <c r="A60" s="121"/>
      <c r="B60" s="115"/>
      <c r="C60" s="122">
        <v>6230</v>
      </c>
      <c r="D60" s="33" t="s">
        <v>32</v>
      </c>
      <c r="E60" s="124">
        <v>4000</v>
      </c>
      <c r="F60" s="124">
        <v>0</v>
      </c>
      <c r="G60" s="125">
        <f t="shared" si="5"/>
        <v>0</v>
      </c>
      <c r="H60" s="6"/>
      <c r="I60" s="6"/>
      <c r="J60" s="6"/>
      <c r="K60" s="6"/>
      <c r="L60" s="6"/>
    </row>
    <row r="61" spans="1:12" ht="16.5" thickBot="1" x14ac:dyDescent="0.25">
      <c r="A61" s="111">
        <v>921</v>
      </c>
      <c r="B61" s="138"/>
      <c r="C61" s="150"/>
      <c r="D61" s="34" t="s">
        <v>16</v>
      </c>
      <c r="E61" s="112">
        <f>E62</f>
        <v>7995</v>
      </c>
      <c r="F61" s="112">
        <f>F62</f>
        <v>7995</v>
      </c>
      <c r="G61" s="113">
        <f t="shared" ref="G61:G63" si="6">F61/E61</f>
        <v>1</v>
      </c>
      <c r="H61" s="6"/>
      <c r="I61" s="6"/>
      <c r="J61" s="6"/>
      <c r="K61" s="6"/>
      <c r="L61" s="6"/>
    </row>
    <row r="62" spans="1:12" ht="15.75" x14ac:dyDescent="0.25">
      <c r="A62" s="121"/>
      <c r="B62" s="115">
        <v>92120</v>
      </c>
      <c r="C62" s="122"/>
      <c r="D62" s="36" t="s">
        <v>27</v>
      </c>
      <c r="E62" s="123">
        <f>SUM(E63:E63)</f>
        <v>7995</v>
      </c>
      <c r="F62" s="123">
        <f>SUM(F63:F63)</f>
        <v>7995</v>
      </c>
      <c r="G62" s="144">
        <f t="shared" si="6"/>
        <v>1</v>
      </c>
      <c r="H62" s="6"/>
      <c r="I62" s="6"/>
      <c r="J62" s="6"/>
      <c r="K62" s="6"/>
      <c r="L62" s="6"/>
    </row>
    <row r="63" spans="1:12" ht="16.5" thickBot="1" x14ac:dyDescent="0.3">
      <c r="A63" s="146"/>
      <c r="B63" s="147"/>
      <c r="C63" s="148">
        <v>6580</v>
      </c>
      <c r="D63" s="178" t="s">
        <v>50</v>
      </c>
      <c r="E63" s="149">
        <v>7995</v>
      </c>
      <c r="F63" s="149">
        <v>7995</v>
      </c>
      <c r="G63" s="125">
        <f t="shared" si="6"/>
        <v>1</v>
      </c>
      <c r="H63" s="6"/>
      <c r="I63" s="6"/>
      <c r="J63" s="6"/>
      <c r="K63" s="6"/>
      <c r="L63" s="6"/>
    </row>
    <row r="64" spans="1:12" ht="16.5" thickBot="1" x14ac:dyDescent="0.3">
      <c r="A64" s="111">
        <v>926</v>
      </c>
      <c r="B64" s="138"/>
      <c r="C64" s="101"/>
      <c r="D64" s="37" t="s">
        <v>19</v>
      </c>
      <c r="E64" s="112">
        <f>E65+E68</f>
        <v>1688225</v>
      </c>
      <c r="F64" s="112">
        <f>F65+F68</f>
        <v>1658223.65</v>
      </c>
      <c r="G64" s="113">
        <f t="shared" ref="G64:G71" si="7">F64/E64</f>
        <v>0.98222905714581876</v>
      </c>
      <c r="H64" s="6"/>
      <c r="I64" s="6"/>
      <c r="J64" s="6"/>
      <c r="K64" s="6"/>
      <c r="L64" s="6"/>
    </row>
    <row r="65" spans="1:12" ht="15.75" x14ac:dyDescent="0.25">
      <c r="A65" s="141"/>
      <c r="B65" s="151">
        <v>92601</v>
      </c>
      <c r="C65" s="142"/>
      <c r="D65" s="35" t="s">
        <v>20</v>
      </c>
      <c r="E65" s="143">
        <f>SUM(E66:E67)</f>
        <v>32525</v>
      </c>
      <c r="F65" s="143">
        <f>F66+F67</f>
        <v>32525</v>
      </c>
      <c r="G65" s="144">
        <f t="shared" si="7"/>
        <v>1</v>
      </c>
      <c r="H65" s="6"/>
      <c r="I65" s="6"/>
      <c r="J65" s="6"/>
      <c r="K65" s="6"/>
      <c r="L65" s="6"/>
    </row>
    <row r="66" spans="1:12" ht="15.75" x14ac:dyDescent="0.25">
      <c r="A66" s="115"/>
      <c r="B66" s="115"/>
      <c r="C66" s="122">
        <v>6060</v>
      </c>
      <c r="D66" s="195" t="s">
        <v>65</v>
      </c>
      <c r="E66" s="123">
        <v>15375</v>
      </c>
      <c r="F66" s="123">
        <v>15375</v>
      </c>
      <c r="G66" s="194">
        <f t="shared" si="7"/>
        <v>1</v>
      </c>
      <c r="H66" s="6"/>
      <c r="I66" s="6"/>
      <c r="J66" s="6"/>
      <c r="K66" s="6"/>
      <c r="L66" s="6"/>
    </row>
    <row r="67" spans="1:12" ht="15.75" x14ac:dyDescent="0.25">
      <c r="A67" s="115"/>
      <c r="B67" s="115"/>
      <c r="C67" s="122"/>
      <c r="D67" s="195" t="s">
        <v>66</v>
      </c>
      <c r="E67" s="123">
        <v>17150</v>
      </c>
      <c r="F67" s="123">
        <v>17150</v>
      </c>
      <c r="G67" s="194">
        <f t="shared" si="7"/>
        <v>1</v>
      </c>
      <c r="H67" s="6"/>
      <c r="I67" s="6"/>
      <c r="J67" s="6"/>
      <c r="K67" s="6"/>
      <c r="L67" s="6"/>
    </row>
    <row r="68" spans="1:12" ht="15.75" x14ac:dyDescent="0.25">
      <c r="A68" s="115"/>
      <c r="B68" s="115">
        <v>92695</v>
      </c>
      <c r="C68" s="122"/>
      <c r="D68" s="36" t="s">
        <v>37</v>
      </c>
      <c r="E68" s="123">
        <f>E69+E70</f>
        <v>1655700</v>
      </c>
      <c r="F68" s="123">
        <f>F69+F70</f>
        <v>1625698.65</v>
      </c>
      <c r="G68" s="194"/>
      <c r="H68" s="6"/>
      <c r="I68" s="6"/>
      <c r="J68" s="6"/>
      <c r="K68" s="6"/>
      <c r="L68" s="6"/>
    </row>
    <row r="69" spans="1:12" ht="15.75" x14ac:dyDescent="0.25">
      <c r="A69" s="115"/>
      <c r="B69" s="115"/>
      <c r="C69" s="122">
        <v>6060</v>
      </c>
      <c r="D69" s="195" t="s">
        <v>67</v>
      </c>
      <c r="E69" s="124">
        <v>5700</v>
      </c>
      <c r="F69" s="124">
        <v>0</v>
      </c>
      <c r="G69" s="196">
        <v>0</v>
      </c>
    </row>
    <row r="70" spans="1:12" ht="47.25" x14ac:dyDescent="0.25">
      <c r="A70" s="115"/>
      <c r="B70" s="115"/>
      <c r="C70" s="122">
        <v>6050</v>
      </c>
      <c r="D70" s="193" t="s">
        <v>51</v>
      </c>
      <c r="E70" s="124">
        <v>1650000</v>
      </c>
      <c r="F70" s="124">
        <v>1625698.65</v>
      </c>
      <c r="G70" s="194">
        <f t="shared" si="7"/>
        <v>0.985271909090909</v>
      </c>
    </row>
    <row r="71" spans="1:12" ht="16.5" thickBot="1" x14ac:dyDescent="0.25">
      <c r="A71" s="152"/>
      <c r="B71" s="153"/>
      <c r="C71" s="154"/>
      <c r="D71" s="38" t="s">
        <v>13</v>
      </c>
      <c r="E71" s="155">
        <f>E7+E16+E25+E29+E40+E49+E61+E64+E46+E13+E35</f>
        <v>7315210.1999999993</v>
      </c>
      <c r="F71" s="155">
        <f>F7+F16+F25+F29+F40+F49+F61+F64+F46+F13+F35</f>
        <v>6921724.2700000014</v>
      </c>
      <c r="G71" s="156">
        <f t="shared" si="7"/>
        <v>0.94620989428301072</v>
      </c>
    </row>
    <row r="72" spans="1:12" x14ac:dyDescent="0.2">
      <c r="B72" s="16"/>
    </row>
    <row r="73" spans="1:12" x14ac:dyDescent="0.2">
      <c r="E73" s="10"/>
    </row>
  </sheetData>
  <mergeCells count="3">
    <mergeCell ref="F1:G1"/>
    <mergeCell ref="F3:G3"/>
    <mergeCell ref="D2:G2"/>
  </mergeCells>
  <phoneticPr fontId="0" type="noConversion"/>
  <pageMargins left="0.6692913385826772" right="0.39370078740157483" top="0.47244094488188981" bottom="0.51181102362204722" header="0.51181102362204722" footer="0.51181102362204722"/>
  <pageSetup paperSize="9" scale="69" firstPageNumber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zał.nr 5</vt:lpstr>
      <vt:lpstr>'zał.nr 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lastPrinted>2017-03-30T07:41:34Z</cp:lastPrinted>
  <dcterms:created xsi:type="dcterms:W3CDTF">2011-02-11T07:48:07Z</dcterms:created>
  <dcterms:modified xsi:type="dcterms:W3CDTF">2019-03-29T06:08:44Z</dcterms:modified>
</cp:coreProperties>
</file>