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12120" windowHeight="8130" activeTab="1"/>
  </bookViews>
  <sheets>
    <sheet name="Arkusz1" sheetId="1" r:id="rId1"/>
    <sheet name="zał.nr 5" sheetId="2" r:id="rId2"/>
  </sheets>
  <definedNames>
    <definedName name="_xlnm.Print_Area" localSheetId="1">'zał.nr 5'!$A$1:$G$81</definedName>
  </definedNames>
  <calcPr calcId="145621"/>
</workbook>
</file>

<file path=xl/calcChain.xml><?xml version="1.0" encoding="utf-8"?>
<calcChain xmlns="http://schemas.openxmlformats.org/spreadsheetml/2006/main">
  <c r="G26" i="2" l="1"/>
  <c r="G70" i="2"/>
  <c r="G72" i="2"/>
  <c r="G74" i="2"/>
  <c r="G75" i="2"/>
  <c r="G76" i="2"/>
  <c r="F71" i="2"/>
  <c r="F68" i="2" s="1"/>
  <c r="E71" i="2"/>
  <c r="E68" i="2" s="1"/>
  <c r="F69" i="2"/>
  <c r="G69" i="2" s="1"/>
  <c r="E69" i="2"/>
  <c r="G65" i="2"/>
  <c r="G66" i="2"/>
  <c r="F64" i="2"/>
  <c r="E64" i="2"/>
  <c r="F61" i="2"/>
  <c r="E61" i="2"/>
  <c r="G58" i="2"/>
  <c r="G59" i="2"/>
  <c r="F56" i="2"/>
  <c r="E56" i="2"/>
  <c r="F54" i="2"/>
  <c r="F53" i="2" s="1"/>
  <c r="E54" i="2"/>
  <c r="G51" i="2"/>
  <c r="F50" i="2"/>
  <c r="E50" i="2"/>
  <c r="G46" i="2"/>
  <c r="F45" i="2"/>
  <c r="E45" i="2"/>
  <c r="G43" i="2"/>
  <c r="G40" i="2"/>
  <c r="F39" i="2"/>
  <c r="E39" i="2"/>
  <c r="G37" i="2"/>
  <c r="F36" i="2"/>
  <c r="E36" i="2"/>
  <c r="E35" i="2" s="1"/>
  <c r="F32" i="2"/>
  <c r="E32" i="2"/>
  <c r="F30" i="2"/>
  <c r="E30" i="2"/>
  <c r="G23" i="2"/>
  <c r="F22" i="2"/>
  <c r="E22" i="2"/>
  <c r="E53" i="2" l="1"/>
  <c r="G39" i="2"/>
  <c r="G45" i="2"/>
  <c r="G36" i="2"/>
  <c r="F35" i="2"/>
  <c r="G35" i="2" s="1"/>
  <c r="G22" i="2"/>
  <c r="E12" i="2" l="1"/>
  <c r="F12" i="2"/>
  <c r="G10" i="2"/>
  <c r="G11" i="2"/>
  <c r="E8" i="2"/>
  <c r="G21" i="2" l="1"/>
  <c r="F49" i="2"/>
  <c r="F47" i="2"/>
  <c r="F78" i="2"/>
  <c r="G79" i="2"/>
  <c r="E78" i="2"/>
  <c r="E77" i="2" s="1"/>
  <c r="E49" i="2"/>
  <c r="G52" i="2"/>
  <c r="F19" i="2"/>
  <c r="F18" i="2" s="1"/>
  <c r="E19" i="2"/>
  <c r="E18" i="2" s="1"/>
  <c r="F16" i="2"/>
  <c r="E16" i="2"/>
  <c r="E15" i="2" s="1"/>
  <c r="G17" i="2"/>
  <c r="F41" i="2"/>
  <c r="E41" i="2"/>
  <c r="G42" i="2"/>
  <c r="F29" i="2"/>
  <c r="G73" i="2"/>
  <c r="G63" i="2"/>
  <c r="G62" i="2"/>
  <c r="G57" i="2"/>
  <c r="G60" i="2"/>
  <c r="E47" i="2"/>
  <c r="G44" i="2"/>
  <c r="G33" i="2"/>
  <c r="G32" i="2"/>
  <c r="G31" i="2"/>
  <c r="F27" i="2"/>
  <c r="F25" i="2"/>
  <c r="E25" i="2"/>
  <c r="E27" i="2"/>
  <c r="G20" i="2"/>
  <c r="G13" i="2"/>
  <c r="F8" i="2"/>
  <c r="G55" i="2"/>
  <c r="G9" i="2"/>
  <c r="G67" i="2"/>
  <c r="G34" i="2"/>
  <c r="G14" i="2"/>
  <c r="G28" i="2"/>
  <c r="G48" i="2"/>
  <c r="E38" i="2" l="1"/>
  <c r="F38" i="2"/>
  <c r="G47" i="2"/>
  <c r="G56" i="2"/>
  <c r="G54" i="2"/>
  <c r="G78" i="2"/>
  <c r="G30" i="2"/>
  <c r="E29" i="2"/>
  <c r="G29" i="2" s="1"/>
  <c r="F77" i="2"/>
  <c r="G77" i="2" s="1"/>
  <c r="F24" i="2"/>
  <c r="G64" i="2"/>
  <c r="G71" i="2"/>
  <c r="F7" i="2"/>
  <c r="F80" i="2" s="1"/>
  <c r="G12" i="2"/>
  <c r="G25" i="2"/>
  <c r="G49" i="2"/>
  <c r="G41" i="2"/>
  <c r="G50" i="2"/>
  <c r="G68" i="2"/>
  <c r="G8" i="2"/>
  <c r="G19" i="2"/>
  <c r="G27" i="2"/>
  <c r="E24" i="2"/>
  <c r="G24" i="2" s="1"/>
  <c r="E7" i="2"/>
  <c r="G18" i="2"/>
  <c r="G61" i="2"/>
  <c r="G16" i="2"/>
  <c r="F15" i="2"/>
  <c r="G15" i="2" s="1"/>
  <c r="E80" i="2" l="1"/>
  <c r="G38" i="2"/>
  <c r="G53" i="2"/>
  <c r="G7" i="2"/>
  <c r="G80" i="2" l="1"/>
</calcChain>
</file>

<file path=xl/comments1.xml><?xml version="1.0" encoding="utf-8"?>
<comments xmlns="http://schemas.openxmlformats.org/spreadsheetml/2006/main">
  <authors>
    <author/>
  </authors>
  <commentList>
    <comment ref="D53" authorId="0">
      <text>
        <r>
          <rPr>
            <b/>
            <sz val="8"/>
            <color indexed="8"/>
            <rFont val="Tahoma"/>
            <family val="2"/>
            <charset val="238"/>
          </rPr>
          <t xml:space="preserve">XX:
</t>
        </r>
      </text>
    </comment>
  </commentList>
</comments>
</file>

<file path=xl/sharedStrings.xml><?xml version="1.0" encoding="utf-8"?>
<sst xmlns="http://schemas.openxmlformats.org/spreadsheetml/2006/main" count="85" uniqueCount="80">
  <si>
    <t>`</t>
  </si>
  <si>
    <t>Dział</t>
  </si>
  <si>
    <t>Rozdział</t>
  </si>
  <si>
    <t>§</t>
  </si>
  <si>
    <t>Nazwa</t>
  </si>
  <si>
    <t>Plan</t>
  </si>
  <si>
    <t>Wykonanie</t>
  </si>
  <si>
    <t>Procent wykonania</t>
  </si>
  <si>
    <t>Transport i łączność</t>
  </si>
  <si>
    <t>Działalność usługowa</t>
  </si>
  <si>
    <t>Administracja publiczna</t>
  </si>
  <si>
    <t>Oświata i wychowanie</t>
  </si>
  <si>
    <t>Gimnazja</t>
  </si>
  <si>
    <t>Gospodarka komunalna i ochrona środowiska</t>
  </si>
  <si>
    <t>Ogółem</t>
  </si>
  <si>
    <t>Lokalny transport zbiorowy</t>
  </si>
  <si>
    <t>Urzędy gmin (miast  i miast na prawach powiatu)</t>
  </si>
  <si>
    <t>Ochrona powietrza atmosferycznego i klimatu</t>
  </si>
  <si>
    <t>Kultura i ochrona dziedzictwa narodowego</t>
  </si>
  <si>
    <t>Drogi publiczne  gminne</t>
  </si>
  <si>
    <t>Przedszkola</t>
  </si>
  <si>
    <t>Kultura fizyczna</t>
  </si>
  <si>
    <t>Obiekty  sportowe</t>
  </si>
  <si>
    <t xml:space="preserve">                                   </t>
  </si>
  <si>
    <t>Gospodarka gruntami i nieruchomościami</t>
  </si>
  <si>
    <t>Plan zagospodarowania przestrzennego</t>
  </si>
  <si>
    <t>Cmentarze</t>
  </si>
  <si>
    <t xml:space="preserve">Pozostała działalność </t>
  </si>
  <si>
    <t xml:space="preserve">Pozostała działalnośc </t>
  </si>
  <si>
    <t>Gospodarka ściekowa  i ochrona wód</t>
  </si>
  <si>
    <t>Utrzymanie zieleni w miatach i gminach</t>
  </si>
  <si>
    <t xml:space="preserve">Ochrona zabytków i opieka nad zabytkami </t>
  </si>
  <si>
    <t>Gospodarka Mieszkaniowa</t>
  </si>
  <si>
    <t>Oświetlenie ulic, placów i dróg</t>
  </si>
  <si>
    <t>Montaż sygnalizacji świetlnej w Szczawnie Zdroju w ciągu drogi wojewódzkiej nr 375</t>
  </si>
  <si>
    <t>Przebudowa dróg gminnych</t>
  </si>
  <si>
    <t>Zmiana miejscowego planu zagospodarowania przestrzennego- opracowanie dokumentacji</t>
  </si>
  <si>
    <t xml:space="preserve">E-usługi publiczne w Uzdrowiskowej Gminie Miejskiej Szczawno-Zdrój  </t>
  </si>
  <si>
    <t xml:space="preserve">Budowa Zespołu Szkolno-Przedszkolnego w ramach kompleksu oświatowo-sportowo-rekreacyjnego przy ul. Słonecznej 1 A </t>
  </si>
  <si>
    <t>Porzadkowanie  gospodarki ściekowej - przyłącza</t>
  </si>
  <si>
    <t>Ścieżka  przyrodniczo-ekologiczna w Parku Szwedzkim</t>
  </si>
  <si>
    <t>Modernizacja źródła ciepła na terenie Gminy Szczawno-Zdrój w ramach programu Kawka</t>
  </si>
  <si>
    <t>Zmiana sposobu ogrzewania</t>
  </si>
  <si>
    <t>Turystyka</t>
  </si>
  <si>
    <t>Zadania w zakresie upowszechniania turystyki</t>
  </si>
  <si>
    <t>Zagospodarowanie turystyczne "Wokół Trójgarbu"</t>
  </si>
  <si>
    <t>Budowa kompleksu oświatowo-sportowego przy ul. Słonecznej - Etap I</t>
  </si>
  <si>
    <t>Pomoc społeczna</t>
  </si>
  <si>
    <t>Przebudowa budynku Sali gimnastycznej przy ul. Sienkiewicza 28 w Szczawnie-Zdroju</t>
  </si>
  <si>
    <t xml:space="preserve">            Informacja z wykonania wydatków majątkowych za I półrocze 2017</t>
  </si>
  <si>
    <t>Przebudowa drogi wojewódzkiej nr 375 w zakresie budowy chodnika w mieście Szawno-Zdrój</t>
  </si>
  <si>
    <t>Przebudowa miejsc postojowych w ciągu drogi wojewódzkiej nr 375 ul. Kolejowa w Szczawnie-Zdroju</t>
  </si>
  <si>
    <t>Przebudowa ulic Krótkiej i Nizinnej</t>
  </si>
  <si>
    <t>Modernizacja energetyczna 4 budynków komunalnych wielorodzinnych w ramach RPO WD 2014-2020-ZIT AW</t>
  </si>
  <si>
    <t>Pozostała działalność</t>
  </si>
  <si>
    <t>Zagospodarowanie nieruchomości komunalnych wzdłuż ulic Sienkiewicza i Słowackiego</t>
  </si>
  <si>
    <t>Zakup namiotu montażowego do prac ziemnych na cmentarzu komunalnym</t>
  </si>
  <si>
    <t>Przebudowa budynku Urzędu Miejskiego</t>
  </si>
  <si>
    <t>Rozbudowa monitoringu miejskiego</t>
  </si>
  <si>
    <t>Bezpieczeństwo publiczne i ochrona przeciwpożarowa</t>
  </si>
  <si>
    <t>Szkoły podstawowe</t>
  </si>
  <si>
    <t>Przebudowa budynku Miejskiej Szkoły Podstawowej w Szczawnie-Zdroju</t>
  </si>
  <si>
    <t>Modernizacja rozdzielni elektrycznych w Przedszkolu Miejskim w Szczawnie-Zdroju</t>
  </si>
  <si>
    <t>Przebudowa węzłów sanitarnych w Przedszkolu Miejskim w Szczawnie-Zdroju</t>
  </si>
  <si>
    <t>Przebudowa wraz z dostosowaniem do wymagań przeciwpożarowych budynku Przedszkola Miejskiego w Szczawnie-Zdroju</t>
  </si>
  <si>
    <t>Utworzenie Klubu Senior+ w lokalu przy ul. Sienkiewicza 40 w Szczawnie-Zdroju</t>
  </si>
  <si>
    <t>Zakup krzesełka przyschodowego</t>
  </si>
  <si>
    <t>Rewitalizacja Teatru Letniego położonego w Parku Zdrojowym im. Henryka Wieniawskiego - dokumentacja</t>
  </si>
  <si>
    <t>Zagospodarowanie parku leśnego - Wzgórze Gedymina i rewaloryzacja części terenu Parku Zdrojowego - dokumentacja</t>
  </si>
  <si>
    <t>Po śladach historii lecznictwa uzdrowiskowego w Jansych Laznich i Szczawno-Zdrój - dokumentacja</t>
  </si>
  <si>
    <t>Budowa sieci elektrycznej oświetlenia na częsci ul Ułańów Nadwiślańskich - dokumentacja</t>
  </si>
  <si>
    <t>Budowa sieci elektrycznej oświetlenia skwer przy ul Kościuszki 20 oraz podświetlenie pomnika Wieniawskiego - dokumentacja</t>
  </si>
  <si>
    <t>Budowa sieci elektrycznej oświetlenia na częsci ul Nizinnej i Park Szwedzki - dokumentacja</t>
  </si>
  <si>
    <t>Biblioteki</t>
  </si>
  <si>
    <t>Przebudowa budynku Miejskiej Biblioteki Publicznej w Szczawnie-Zdroju - dokumentacja</t>
  </si>
  <si>
    <t>Rewitalizacja kaplicy na cmentarzu komunalnym w Szczawnie-Zdroju</t>
  </si>
  <si>
    <t>Rewitalizacja wieży widokowej Anna w Parku Zdrojowym</t>
  </si>
  <si>
    <t>Renowacja Muszli Koncertowej w Szczawnie-Zdroju - dokumentacja</t>
  </si>
  <si>
    <t>Przebudowa wieży na terenie kompleksu sportowego przy ul. Topolowej 5 - dokumentacja</t>
  </si>
  <si>
    <t>Tabela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</si>
</sst>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0"/>
      <name val="MS Sans Serif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8"/>
      <name val="Times New Roman CE"/>
      <family val="1"/>
      <charset val="238"/>
    </font>
    <font>
      <b/>
      <u/>
      <sz val="10"/>
      <name val="Arial CE"/>
      <family val="2"/>
      <charset val="238"/>
    </font>
    <font>
      <b/>
      <sz val="1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b/>
      <sz val="8"/>
      <color indexed="8"/>
      <name val="Tahoma"/>
      <family val="2"/>
      <charset val="238"/>
    </font>
    <font>
      <sz val="10"/>
      <name val="MS Sans Serif"/>
      <family val="2"/>
      <charset val="238"/>
    </font>
    <font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2"/>
      <name val="Times New Roman CE"/>
      <charset val="238"/>
    </font>
    <font>
      <b/>
      <sz val="12"/>
      <name val="Times New Roman CE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1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9" fontId="1" fillId="0" borderId="0" applyFill="0" applyBorder="0" applyAlignment="0" applyProtection="0"/>
  </cellStyleXfs>
  <cellXfs count="223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3" fontId="5" fillId="0" borderId="0" xfId="0" applyNumberFormat="1" applyFont="1" applyFill="1" applyBorder="1" applyAlignment="1" applyProtection="1">
      <alignment vertical="top" wrapText="1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8" fillId="2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0" fontId="6" fillId="4" borderId="6" xfId="0" applyNumberFormat="1" applyFont="1" applyFill="1" applyBorder="1" applyAlignment="1" applyProtection="1">
      <alignment horizontal="center" vertical="center"/>
    </xf>
    <xf numFmtId="0" fontId="6" fillId="4" borderId="7" xfId="0" applyNumberFormat="1" applyFont="1" applyFill="1" applyBorder="1" applyAlignment="1" applyProtection="1">
      <alignment horizontal="center" vertical="center"/>
    </xf>
    <xf numFmtId="3" fontId="6" fillId="4" borderId="7" xfId="0" applyNumberFormat="1" applyFont="1" applyFill="1" applyBorder="1" applyAlignment="1" applyProtection="1">
      <alignment horizontal="center" vertical="center"/>
    </xf>
    <xf numFmtId="0" fontId="7" fillId="7" borderId="0" xfId="0" applyNumberFormat="1" applyFont="1" applyFill="1" applyBorder="1" applyAlignment="1" applyProtection="1">
      <alignment horizontal="center" vertical="center"/>
    </xf>
    <xf numFmtId="0" fontId="12" fillId="0" borderId="4" xfId="0" applyNumberFormat="1" applyFont="1" applyFill="1" applyBorder="1" applyAlignment="1" applyProtection="1">
      <alignment horizontal="left"/>
    </xf>
    <xf numFmtId="0" fontId="13" fillId="0" borderId="3" xfId="0" applyNumberFormat="1" applyFont="1" applyFill="1" applyBorder="1" applyAlignment="1" applyProtection="1">
      <alignment horizontal="left" wrapText="1"/>
    </xf>
    <xf numFmtId="0" fontId="12" fillId="0" borderId="3" xfId="0" applyNumberFormat="1" applyFont="1" applyFill="1" applyBorder="1" applyAlignment="1" applyProtection="1">
      <alignment horizontal="left"/>
    </xf>
    <xf numFmtId="0" fontId="13" fillId="0" borderId="17" xfId="0" applyNumberFormat="1" applyFont="1" applyFill="1" applyBorder="1" applyAlignment="1" applyProtection="1">
      <alignment horizontal="left" wrapText="1"/>
    </xf>
    <xf numFmtId="0" fontId="12" fillId="9" borderId="14" xfId="1" applyNumberFormat="1" applyFont="1" applyFill="1" applyBorder="1" applyAlignment="1" applyProtection="1">
      <alignment horizontal="left" vertical="center"/>
    </xf>
    <xf numFmtId="0" fontId="13" fillId="6" borderId="17" xfId="0" applyNumberFormat="1" applyFont="1" applyFill="1" applyBorder="1" applyAlignment="1" applyProtection="1">
      <alignment horizontal="left" wrapText="1"/>
    </xf>
    <xf numFmtId="0" fontId="12" fillId="5" borderId="14" xfId="0" applyNumberFormat="1" applyFont="1" applyFill="1" applyBorder="1" applyAlignment="1" applyProtection="1">
      <alignment horizontal="left" wrapText="1"/>
    </xf>
    <xf numFmtId="0" fontId="12" fillId="6" borderId="4" xfId="0" applyNumberFormat="1" applyFont="1" applyFill="1" applyBorder="1" applyAlignment="1" applyProtection="1">
      <alignment horizontal="left" wrapText="1"/>
    </xf>
    <xf numFmtId="0" fontId="13" fillId="6" borderId="3" xfId="0" applyNumberFormat="1" applyFont="1" applyFill="1" applyBorder="1" applyAlignment="1" applyProtection="1">
      <alignment horizontal="left" wrapText="1"/>
    </xf>
    <xf numFmtId="0" fontId="12" fillId="6" borderId="3" xfId="0" applyNumberFormat="1" applyFont="1" applyFill="1" applyBorder="1" applyAlignment="1" applyProtection="1">
      <alignment horizontal="left" wrapText="1"/>
    </xf>
    <xf numFmtId="0" fontId="13" fillId="0" borderId="17" xfId="0" applyFont="1" applyBorder="1"/>
    <xf numFmtId="0" fontId="12" fillId="5" borderId="14" xfId="0" applyNumberFormat="1" applyFont="1" applyFill="1" applyBorder="1" applyAlignment="1" applyProtection="1">
      <alignment horizontal="left" vertical="center"/>
    </xf>
    <xf numFmtId="3" fontId="12" fillId="5" borderId="14" xfId="0" applyNumberFormat="1" applyFont="1" applyFill="1" applyBorder="1" applyAlignment="1" applyProtection="1">
      <alignment horizontal="left" vertical="center" wrapText="1"/>
    </xf>
    <xf numFmtId="3" fontId="12" fillId="5" borderId="4" xfId="0" applyNumberFormat="1" applyFont="1" applyFill="1" applyBorder="1" applyAlignment="1" applyProtection="1">
      <alignment horizontal="left" vertical="center" wrapText="1"/>
    </xf>
    <xf numFmtId="3" fontId="12" fillId="3" borderId="3" xfId="0" applyNumberFormat="1" applyFont="1" applyFill="1" applyBorder="1" applyAlignment="1" applyProtection="1">
      <alignment horizontal="left" vertical="center" wrapText="1"/>
    </xf>
    <xf numFmtId="0" fontId="12" fillId="0" borderId="3" xfId="0" applyNumberFormat="1" applyFont="1" applyFill="1" applyBorder="1" applyAlignment="1" applyProtection="1">
      <alignment horizontal="left" wrapText="1"/>
    </xf>
    <xf numFmtId="0" fontId="12" fillId="8" borderId="14" xfId="0" applyNumberFormat="1" applyFont="1" applyFill="1" applyBorder="1" applyAlignment="1" applyProtection="1">
      <alignment horizontal="left" wrapText="1"/>
    </xf>
    <xf numFmtId="0" fontId="13" fillId="0" borderId="3" xfId="0" applyFont="1" applyBorder="1" applyAlignment="1">
      <alignment wrapText="1"/>
    </xf>
    <xf numFmtId="0" fontId="14" fillId="0" borderId="3" xfId="0" applyFont="1" applyBorder="1"/>
    <xf numFmtId="0" fontId="15" fillId="0" borderId="3" xfId="0" applyFont="1" applyBorder="1" applyAlignment="1">
      <alignment wrapText="1"/>
    </xf>
    <xf numFmtId="3" fontId="12" fillId="9" borderId="14" xfId="1" applyNumberFormat="1" applyFont="1" applyFill="1" applyBorder="1" applyAlignment="1" applyProtection="1">
      <alignment horizontal="left" vertical="center" wrapText="1"/>
    </xf>
    <xf numFmtId="0" fontId="14" fillId="6" borderId="4" xfId="0" applyFont="1" applyFill="1" applyBorder="1"/>
    <xf numFmtId="0" fontId="14" fillId="6" borderId="3" xfId="0" applyFont="1" applyFill="1" applyBorder="1"/>
    <xf numFmtId="0" fontId="14" fillId="6" borderId="14" xfId="0" applyFont="1" applyFill="1" applyBorder="1"/>
    <xf numFmtId="0" fontId="12" fillId="7" borderId="9" xfId="0" applyNumberFormat="1" applyFont="1" applyFill="1" applyBorder="1" applyAlignment="1" applyProtection="1">
      <alignment horizontal="left" vertical="center" wrapText="1"/>
    </xf>
    <xf numFmtId="164" fontId="6" fillId="4" borderId="19" xfId="0" applyNumberFormat="1" applyFont="1" applyFill="1" applyBorder="1" applyAlignment="1" applyProtection="1">
      <alignment horizontal="center" vertical="center"/>
    </xf>
    <xf numFmtId="0" fontId="12" fillId="5" borderId="20" xfId="0" applyNumberFormat="1" applyFont="1" applyFill="1" applyBorder="1" applyAlignment="1" applyProtection="1">
      <alignment horizontal="left"/>
    </xf>
    <xf numFmtId="0" fontId="6" fillId="4" borderId="14" xfId="0" applyNumberFormat="1" applyFont="1" applyFill="1" applyBorder="1" applyAlignment="1" applyProtection="1">
      <alignment horizontal="center" vertical="center"/>
    </xf>
    <xf numFmtId="0" fontId="6" fillId="4" borderId="15" xfId="0" applyNumberFormat="1" applyFont="1" applyFill="1" applyBorder="1" applyAlignment="1" applyProtection="1">
      <alignment horizontal="center" vertical="center" wrapText="1"/>
    </xf>
    <xf numFmtId="0" fontId="12" fillId="0" borderId="14" xfId="0" applyNumberFormat="1" applyFont="1" applyFill="1" applyBorder="1" applyAlignment="1" applyProtection="1">
      <alignment horizontal="left" wrapText="1"/>
    </xf>
    <xf numFmtId="0" fontId="12" fillId="0" borderId="4" xfId="0" applyNumberFormat="1" applyFont="1" applyFill="1" applyBorder="1" applyAlignment="1" applyProtection="1">
      <alignment horizontal="left" wrapText="1"/>
    </xf>
    <xf numFmtId="0" fontId="13" fillId="6" borderId="24" xfId="0" applyNumberFormat="1" applyFont="1" applyFill="1" applyBorder="1" applyAlignment="1" applyProtection="1">
      <alignment horizontal="left" wrapText="1"/>
    </xf>
    <xf numFmtId="3" fontId="13" fillId="3" borderId="3" xfId="0" applyNumberFormat="1" applyFont="1" applyFill="1" applyBorder="1" applyAlignment="1" applyProtection="1">
      <alignment horizontal="left" vertical="center" wrapText="1"/>
    </xf>
    <xf numFmtId="0" fontId="12" fillId="5" borderId="22" xfId="0" applyNumberFormat="1" applyFont="1" applyFill="1" applyBorder="1" applyAlignment="1" applyProtection="1">
      <alignment horizontal="center"/>
    </xf>
    <xf numFmtId="0" fontId="12" fillId="5" borderId="20" xfId="0" applyNumberFormat="1" applyFont="1" applyFill="1" applyBorder="1" applyAlignment="1" applyProtection="1">
      <alignment horizontal="center"/>
    </xf>
    <xf numFmtId="0" fontId="13" fillId="5" borderId="20" xfId="0" applyNumberFormat="1" applyFont="1" applyFill="1" applyBorder="1" applyAlignment="1" applyProtection="1">
      <alignment horizontal="center" vertical="center" wrapText="1"/>
    </xf>
    <xf numFmtId="4" fontId="12" fillId="5" borderId="20" xfId="0" applyNumberFormat="1" applyFont="1" applyFill="1" applyBorder="1" applyAlignment="1" applyProtection="1">
      <alignment horizontal="right"/>
    </xf>
    <xf numFmtId="10" fontId="12" fillId="5" borderId="21" xfId="0" applyNumberFormat="1" applyFont="1" applyFill="1" applyBorder="1" applyAlignment="1" applyProtection="1">
      <alignment horizontal="right"/>
    </xf>
    <xf numFmtId="0" fontId="13" fillId="0" borderId="11" xfId="0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 vertical="center" wrapText="1"/>
    </xf>
    <xf numFmtId="4" fontId="12" fillId="0" borderId="4" xfId="0" applyNumberFormat="1" applyFont="1" applyFill="1" applyBorder="1" applyAlignment="1" applyProtection="1">
      <alignment horizontal="right"/>
    </xf>
    <xf numFmtId="10" fontId="12" fillId="0" borderId="12" xfId="0" applyNumberFormat="1" applyFont="1" applyFill="1" applyBorder="1" applyAlignment="1" applyProtection="1">
      <alignment horizontal="right"/>
    </xf>
    <xf numFmtId="0" fontId="13" fillId="0" borderId="2" xfId="0" applyNumberFormat="1" applyFont="1" applyFill="1" applyBorder="1" applyAlignment="1" applyProtection="1">
      <alignment horizontal="center"/>
    </xf>
    <xf numFmtId="0" fontId="12" fillId="0" borderId="3" xfId="0" applyNumberFormat="1" applyFont="1" applyFill="1" applyBorder="1" applyAlignment="1" applyProtection="1">
      <alignment horizontal="center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4" fontId="13" fillId="0" borderId="3" xfId="0" applyNumberFormat="1" applyFont="1" applyFill="1" applyBorder="1" applyAlignment="1" applyProtection="1">
      <alignment horizontal="right"/>
    </xf>
    <xf numFmtId="10" fontId="13" fillId="0" borderId="5" xfId="0" applyNumberFormat="1" applyFont="1" applyFill="1" applyBorder="1" applyAlignment="1" applyProtection="1">
      <alignment horizontal="right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4" fontId="12" fillId="0" borderId="3" xfId="0" applyNumberFormat="1" applyFont="1" applyFill="1" applyBorder="1" applyAlignment="1" applyProtection="1">
      <alignment horizontal="right"/>
    </xf>
    <xf numFmtId="10" fontId="12" fillId="0" borderId="5" xfId="0" applyNumberFormat="1" applyFont="1" applyFill="1" applyBorder="1" applyAlignment="1" applyProtection="1">
      <alignment horizontal="right"/>
    </xf>
    <xf numFmtId="0" fontId="13" fillId="0" borderId="16" xfId="0" applyNumberFormat="1" applyFont="1" applyFill="1" applyBorder="1" applyAlignment="1" applyProtection="1">
      <alignment horizontal="center"/>
    </xf>
    <xf numFmtId="0" fontId="12" fillId="0" borderId="17" xfId="0" applyNumberFormat="1" applyFont="1" applyFill="1" applyBorder="1" applyAlignment="1" applyProtection="1">
      <alignment horizontal="center"/>
    </xf>
    <xf numFmtId="0" fontId="13" fillId="0" borderId="17" xfId="0" applyNumberFormat="1" applyFont="1" applyFill="1" applyBorder="1" applyAlignment="1" applyProtection="1">
      <alignment horizontal="center" vertical="center" wrapText="1"/>
    </xf>
    <xf numFmtId="4" fontId="13" fillId="0" borderId="17" xfId="0" applyNumberFormat="1" applyFont="1" applyFill="1" applyBorder="1" applyAlignment="1" applyProtection="1">
      <alignment horizontal="right"/>
    </xf>
    <xf numFmtId="10" fontId="13" fillId="0" borderId="18" xfId="0" applyNumberFormat="1" applyFont="1" applyFill="1" applyBorder="1" applyAlignment="1" applyProtection="1">
      <alignment horizontal="right"/>
    </xf>
    <xf numFmtId="0" fontId="12" fillId="0" borderId="13" xfId="0" applyNumberFormat="1" applyFont="1" applyFill="1" applyBorder="1" applyAlignment="1" applyProtection="1">
      <alignment horizontal="center"/>
    </xf>
    <xf numFmtId="0" fontId="12" fillId="0" borderId="14" xfId="0" applyNumberFormat="1" applyFont="1" applyFill="1" applyBorder="1" applyAlignment="1" applyProtection="1">
      <alignment horizontal="center"/>
    </xf>
    <xf numFmtId="0" fontId="12" fillId="0" borderId="14" xfId="0" applyNumberFormat="1" applyFont="1" applyFill="1" applyBorder="1" applyAlignment="1" applyProtection="1">
      <alignment horizontal="center" vertical="center" wrapText="1"/>
    </xf>
    <xf numFmtId="4" fontId="12" fillId="0" borderId="14" xfId="0" applyNumberFormat="1" applyFont="1" applyFill="1" applyBorder="1" applyAlignment="1" applyProtection="1">
      <alignment horizontal="right"/>
    </xf>
    <xf numFmtId="10" fontId="12" fillId="0" borderId="15" xfId="0" applyNumberFormat="1" applyFont="1" applyFill="1" applyBorder="1" applyAlignment="1" applyProtection="1">
      <alignment horizontal="right"/>
    </xf>
    <xf numFmtId="0" fontId="13" fillId="0" borderId="4" xfId="0" applyNumberFormat="1" applyFont="1" applyFill="1" applyBorder="1" applyAlignment="1" applyProtection="1">
      <alignment horizontal="center"/>
    </xf>
    <xf numFmtId="0" fontId="13" fillId="0" borderId="4" xfId="0" applyNumberFormat="1" applyFont="1" applyFill="1" applyBorder="1" applyAlignment="1" applyProtection="1">
      <alignment horizontal="center" vertical="center" wrapText="1"/>
    </xf>
    <xf numFmtId="10" fontId="12" fillId="0" borderId="25" xfId="0" applyNumberFormat="1" applyFont="1" applyFill="1" applyBorder="1" applyAlignment="1" applyProtection="1">
      <alignment horizontal="right"/>
    </xf>
    <xf numFmtId="0" fontId="13" fillId="0" borderId="26" xfId="0" applyNumberFormat="1" applyFont="1" applyFill="1" applyBorder="1" applyAlignment="1" applyProtection="1">
      <alignment horizontal="center"/>
    </xf>
    <xf numFmtId="0" fontId="12" fillId="0" borderId="24" xfId="0" applyNumberFormat="1" applyFont="1" applyFill="1" applyBorder="1" applyAlignment="1" applyProtection="1">
      <alignment horizontal="center"/>
    </xf>
    <xf numFmtId="0" fontId="13" fillId="0" borderId="24" xfId="0" applyNumberFormat="1" applyFont="1" applyFill="1" applyBorder="1" applyAlignment="1" applyProtection="1">
      <alignment horizontal="center" vertical="center" wrapText="1"/>
    </xf>
    <xf numFmtId="4" fontId="13" fillId="0" borderId="24" xfId="0" applyNumberFormat="1" applyFont="1" applyFill="1" applyBorder="1" applyAlignment="1" applyProtection="1">
      <alignment horizontal="right"/>
    </xf>
    <xf numFmtId="0" fontId="12" fillId="5" borderId="13" xfId="0" applyNumberFormat="1" applyFont="1" applyFill="1" applyBorder="1" applyAlignment="1" applyProtection="1">
      <alignment horizontal="center"/>
    </xf>
    <xf numFmtId="0" fontId="12" fillId="6" borderId="14" xfId="0" applyNumberFormat="1" applyFont="1" applyFill="1" applyBorder="1" applyAlignment="1" applyProtection="1">
      <alignment horizontal="center"/>
    </xf>
    <xf numFmtId="0" fontId="12" fillId="5" borderId="14" xfId="0" applyNumberFormat="1" applyFont="1" applyFill="1" applyBorder="1" applyAlignment="1" applyProtection="1">
      <alignment horizontal="center"/>
    </xf>
    <xf numFmtId="4" fontId="12" fillId="5" borderId="14" xfId="0" applyNumberFormat="1" applyFont="1" applyFill="1" applyBorder="1" applyAlignment="1" applyProtection="1">
      <alignment horizontal="right"/>
    </xf>
    <xf numFmtId="10" fontId="12" fillId="5" borderId="15" xfId="0" applyNumberFormat="1" applyFont="1" applyFill="1" applyBorder="1" applyAlignment="1" applyProtection="1"/>
    <xf numFmtId="0" fontId="13" fillId="6" borderId="11" xfId="0" applyNumberFormat="1" applyFont="1" applyFill="1" applyBorder="1" applyAlignment="1" applyProtection="1">
      <alignment horizontal="center"/>
    </xf>
    <xf numFmtId="0" fontId="12" fillId="5" borderId="4" xfId="0" applyNumberFormat="1" applyFont="1" applyFill="1" applyBorder="1" applyAlignment="1" applyProtection="1">
      <alignment horizontal="center"/>
    </xf>
    <xf numFmtId="0" fontId="13" fillId="6" borderId="4" xfId="0" applyNumberFormat="1" applyFont="1" applyFill="1" applyBorder="1" applyAlignment="1" applyProtection="1">
      <alignment horizontal="center" vertical="center" wrapText="1"/>
    </xf>
    <xf numFmtId="4" fontId="12" fillId="6" borderId="4" xfId="0" applyNumberFormat="1" applyFont="1" applyFill="1" applyBorder="1" applyAlignment="1" applyProtection="1">
      <alignment horizontal="right"/>
    </xf>
    <xf numFmtId="10" fontId="12" fillId="6" borderId="12" xfId="0" applyNumberFormat="1" applyFont="1" applyFill="1" applyBorder="1" applyAlignment="1" applyProtection="1"/>
    <xf numFmtId="0" fontId="13" fillId="6" borderId="2" xfId="0" applyNumberFormat="1" applyFont="1" applyFill="1" applyBorder="1" applyAlignment="1" applyProtection="1">
      <alignment horizontal="center"/>
    </xf>
    <xf numFmtId="0" fontId="12" fillId="5" borderId="3" xfId="0" applyNumberFormat="1" applyFont="1" applyFill="1" applyBorder="1" applyAlignment="1" applyProtection="1">
      <alignment horizontal="center"/>
    </xf>
    <xf numFmtId="0" fontId="13" fillId="6" borderId="3" xfId="0" applyNumberFormat="1" applyFont="1" applyFill="1" applyBorder="1" applyAlignment="1" applyProtection="1">
      <alignment horizontal="center" vertical="center" wrapText="1"/>
    </xf>
    <xf numFmtId="4" fontId="13" fillId="6" borderId="3" xfId="0" applyNumberFormat="1" applyFont="1" applyFill="1" applyBorder="1" applyAlignment="1" applyProtection="1">
      <alignment horizontal="right"/>
    </xf>
    <xf numFmtId="4" fontId="13" fillId="6" borderId="3" xfId="0" applyNumberFormat="1" applyFont="1" applyFill="1" applyBorder="1" applyAlignment="1" applyProtection="1"/>
    <xf numFmtId="0" fontId="13" fillId="6" borderId="23" xfId="0" applyNumberFormat="1" applyFont="1" applyFill="1" applyBorder="1" applyAlignment="1" applyProtection="1">
      <alignment horizontal="center"/>
    </xf>
    <xf numFmtId="0" fontId="12" fillId="5" borderId="24" xfId="0" applyNumberFormat="1" applyFont="1" applyFill="1" applyBorder="1" applyAlignment="1" applyProtection="1">
      <alignment horizontal="center"/>
    </xf>
    <xf numFmtId="0" fontId="13" fillId="6" borderId="24" xfId="0" applyNumberFormat="1" applyFont="1" applyFill="1" applyBorder="1" applyAlignment="1" applyProtection="1">
      <alignment horizontal="center" vertical="center" wrapText="1"/>
    </xf>
    <xf numFmtId="4" fontId="13" fillId="6" borderId="24" xfId="0" applyNumberFormat="1" applyFont="1" applyFill="1" applyBorder="1" applyAlignment="1" applyProtection="1">
      <alignment horizontal="right"/>
    </xf>
    <xf numFmtId="4" fontId="13" fillId="6" borderId="24" xfId="0" applyNumberFormat="1" applyFont="1" applyFill="1" applyBorder="1" applyAlignment="1" applyProtection="1"/>
    <xf numFmtId="0" fontId="12" fillId="5" borderId="14" xfId="0" applyNumberFormat="1" applyFont="1" applyFill="1" applyBorder="1" applyAlignment="1" applyProtection="1">
      <alignment horizontal="center" vertical="center" wrapText="1"/>
    </xf>
    <xf numFmtId="10" fontId="12" fillId="5" borderId="15" xfId="0" applyNumberFormat="1" applyFont="1" applyFill="1" applyBorder="1" applyAlignment="1" applyProtection="1">
      <alignment horizontal="right"/>
    </xf>
    <xf numFmtId="0" fontId="12" fillId="6" borderId="11" xfId="0" applyNumberFormat="1" applyFont="1" applyFill="1" applyBorder="1" applyAlignment="1" applyProtection="1">
      <alignment horizontal="center"/>
    </xf>
    <xf numFmtId="0" fontId="12" fillId="6" borderId="4" xfId="0" applyNumberFormat="1" applyFont="1" applyFill="1" applyBorder="1" applyAlignment="1" applyProtection="1">
      <alignment horizontal="center" vertical="center" wrapText="1"/>
    </xf>
    <xf numFmtId="10" fontId="12" fillId="6" borderId="12" xfId="0" applyNumberFormat="1" applyFont="1" applyFill="1" applyBorder="1" applyAlignment="1" applyProtection="1">
      <alignment horizontal="right"/>
    </xf>
    <xf numFmtId="0" fontId="12" fillId="6" borderId="2" xfId="0" applyNumberFormat="1" applyFont="1" applyFill="1" applyBorder="1" applyAlignment="1" applyProtection="1">
      <alignment horizontal="center"/>
    </xf>
    <xf numFmtId="10" fontId="13" fillId="6" borderId="5" xfId="0" applyNumberFormat="1" applyFont="1" applyFill="1" applyBorder="1" applyAlignment="1" applyProtection="1">
      <alignment horizontal="right"/>
    </xf>
    <xf numFmtId="0" fontId="12" fillId="6" borderId="3" xfId="0" applyNumberFormat="1" applyFont="1" applyFill="1" applyBorder="1" applyAlignment="1" applyProtection="1">
      <alignment horizontal="center" vertical="center" wrapText="1"/>
    </xf>
    <xf numFmtId="4" fontId="12" fillId="6" borderId="3" xfId="0" applyNumberFormat="1" applyFont="1" applyFill="1" applyBorder="1" applyAlignment="1" applyProtection="1">
      <alignment horizontal="right"/>
    </xf>
    <xf numFmtId="10" fontId="12" fillId="6" borderId="5" xfId="0" applyNumberFormat="1" applyFont="1" applyFill="1" applyBorder="1" applyAlignment="1" applyProtection="1">
      <alignment horizontal="right"/>
    </xf>
    <xf numFmtId="0" fontId="12" fillId="0" borderId="16" xfId="0" applyNumberFormat="1" applyFont="1" applyFill="1" applyBorder="1" applyAlignment="1" applyProtection="1">
      <alignment horizontal="center"/>
    </xf>
    <xf numFmtId="0" fontId="12" fillId="5" borderId="13" xfId="0" applyNumberFormat="1" applyFont="1" applyFill="1" applyBorder="1" applyAlignment="1" applyProtection="1">
      <alignment horizontal="center" vertical="center"/>
    </xf>
    <xf numFmtId="4" fontId="12" fillId="5" borderId="14" xfId="0" applyNumberFormat="1" applyFont="1" applyFill="1" applyBorder="1" applyAlignment="1" applyProtection="1">
      <alignment horizontal="right" vertical="center"/>
    </xf>
    <xf numFmtId="10" fontId="12" fillId="5" borderId="15" xfId="0" applyNumberFormat="1" applyFont="1" applyFill="1" applyBorder="1" applyAlignment="1" applyProtection="1">
      <alignment horizontal="right" vertical="center" wrapText="1"/>
    </xf>
    <xf numFmtId="0" fontId="12" fillId="6" borderId="4" xfId="0" applyNumberFormat="1" applyFont="1" applyFill="1" applyBorder="1" applyAlignment="1" applyProtection="1">
      <alignment horizontal="center"/>
    </xf>
    <xf numFmtId="0" fontId="12" fillId="5" borderId="3" xfId="0" applyNumberFormat="1" applyFont="1" applyFill="1" applyBorder="1" applyAlignment="1" applyProtection="1">
      <alignment horizontal="center" vertical="center"/>
    </xf>
    <xf numFmtId="0" fontId="13" fillId="6" borderId="16" xfId="0" applyNumberFormat="1" applyFont="1" applyFill="1" applyBorder="1" applyAlignment="1" applyProtection="1">
      <alignment horizontal="center" wrapText="1"/>
    </xf>
    <xf numFmtId="0" fontId="12" fillId="6" borderId="17" xfId="0" applyNumberFormat="1" applyFont="1" applyFill="1" applyBorder="1" applyAlignment="1" applyProtection="1">
      <alignment horizontal="center"/>
    </xf>
    <xf numFmtId="0" fontId="13" fillId="6" borderId="17" xfId="0" applyNumberFormat="1" applyFont="1" applyFill="1" applyBorder="1" applyAlignment="1" applyProtection="1">
      <alignment horizontal="center" vertical="center" wrapText="1"/>
    </xf>
    <xf numFmtId="4" fontId="13" fillId="6" borderId="17" xfId="0" applyNumberFormat="1" applyFont="1" applyFill="1" applyBorder="1" applyAlignment="1" applyProtection="1">
      <alignment horizontal="right" wrapText="1"/>
    </xf>
    <xf numFmtId="10" fontId="13" fillId="6" borderId="18" xfId="0" applyNumberFormat="1" applyFont="1" applyFill="1" applyBorder="1" applyAlignment="1" applyProtection="1">
      <alignment horizontal="right" wrapText="1"/>
    </xf>
    <xf numFmtId="0" fontId="12" fillId="6" borderId="14" xfId="0" applyNumberFormat="1" applyFont="1" applyFill="1" applyBorder="1" applyAlignment="1" applyProtection="1">
      <alignment horizontal="center" wrapText="1"/>
    </xf>
    <xf numFmtId="0" fontId="12" fillId="5" borderId="2" xfId="0" applyNumberFormat="1" applyFont="1" applyFill="1" applyBorder="1" applyAlignment="1" applyProtection="1">
      <alignment horizontal="center" vertical="center"/>
    </xf>
    <xf numFmtId="0" fontId="13" fillId="5" borderId="3" xfId="0" applyNumberFormat="1" applyFont="1" applyFill="1" applyBorder="1" applyAlignment="1" applyProtection="1">
      <alignment horizontal="center" vertical="center" wrapText="1"/>
    </xf>
    <xf numFmtId="4" fontId="12" fillId="5" borderId="3" xfId="0" applyNumberFormat="1" applyFont="1" applyFill="1" applyBorder="1" applyAlignment="1" applyProtection="1">
      <alignment horizontal="right" vertical="center"/>
    </xf>
    <xf numFmtId="4" fontId="13" fillId="5" borderId="3" xfId="0" applyNumberFormat="1" applyFont="1" applyFill="1" applyBorder="1" applyAlignment="1" applyProtection="1">
      <alignment horizontal="right" vertical="center"/>
    </xf>
    <xf numFmtId="10" fontId="13" fillId="5" borderId="5" xfId="0" applyNumberFormat="1" applyFont="1" applyFill="1" applyBorder="1" applyAlignment="1" applyProtection="1">
      <alignment horizontal="right" vertical="center" wrapText="1"/>
    </xf>
    <xf numFmtId="0" fontId="12" fillId="3" borderId="3" xfId="0" applyNumberFormat="1" applyFont="1" applyFill="1" applyBorder="1" applyAlignment="1" applyProtection="1">
      <alignment horizontal="center" vertical="center" wrapText="1"/>
    </xf>
    <xf numFmtId="4" fontId="12" fillId="3" borderId="3" xfId="0" applyNumberFormat="1" applyFont="1" applyFill="1" applyBorder="1" applyAlignment="1" applyProtection="1">
      <alignment horizontal="right" vertical="center" wrapText="1"/>
    </xf>
    <xf numFmtId="4" fontId="12" fillId="3" borderId="3" xfId="0" applyNumberFormat="1" applyFont="1" applyFill="1" applyBorder="1" applyAlignment="1" applyProtection="1">
      <alignment horizontal="right" vertical="center"/>
    </xf>
    <xf numFmtId="4" fontId="13" fillId="3" borderId="3" xfId="0" applyNumberFormat="1" applyFont="1" applyFill="1" applyBorder="1" applyAlignment="1" applyProtection="1">
      <alignment horizontal="right" vertical="center" wrapText="1"/>
    </xf>
    <xf numFmtId="10" fontId="12" fillId="5" borderId="5" xfId="0" applyNumberFormat="1" applyFont="1" applyFill="1" applyBorder="1" applyAlignment="1" applyProtection="1">
      <alignment horizontal="right" vertical="center" wrapText="1"/>
    </xf>
    <xf numFmtId="0" fontId="12" fillId="3" borderId="17" xfId="0" applyNumberFormat="1" applyFont="1" applyFill="1" applyBorder="1" applyAlignment="1" applyProtection="1">
      <alignment horizontal="center" vertical="center"/>
    </xf>
    <xf numFmtId="0" fontId="13" fillId="3" borderId="17" xfId="0" applyNumberFormat="1" applyFont="1" applyFill="1" applyBorder="1" applyAlignment="1" applyProtection="1">
      <alignment horizontal="center" vertical="center" wrapText="1"/>
    </xf>
    <xf numFmtId="4" fontId="13" fillId="3" borderId="17" xfId="0" applyNumberFormat="1" applyFont="1" applyFill="1" applyBorder="1" applyAlignment="1" applyProtection="1">
      <alignment horizontal="right" vertical="center"/>
    </xf>
    <xf numFmtId="10" fontId="13" fillId="3" borderId="18" xfId="0" applyNumberFormat="1" applyFont="1" applyFill="1" applyBorder="1" applyAlignment="1" applyProtection="1">
      <alignment horizontal="right" vertical="center" wrapText="1"/>
    </xf>
    <xf numFmtId="0" fontId="12" fillId="3" borderId="13" xfId="0" applyNumberFormat="1" applyFont="1" applyFill="1" applyBorder="1" applyAlignment="1" applyProtection="1">
      <alignment horizontal="center" vertical="center"/>
    </xf>
    <xf numFmtId="0" fontId="12" fillId="3" borderId="14" xfId="0" applyNumberFormat="1" applyFont="1" applyFill="1" applyBorder="1" applyAlignment="1" applyProtection="1">
      <alignment horizontal="center" vertical="center"/>
    </xf>
    <xf numFmtId="0" fontId="13" fillId="3" borderId="14" xfId="0" applyNumberFormat="1" applyFont="1" applyFill="1" applyBorder="1" applyAlignment="1" applyProtection="1">
      <alignment horizontal="center" vertical="center" wrapText="1"/>
    </xf>
    <xf numFmtId="4" fontId="12" fillId="3" borderId="14" xfId="0" applyNumberFormat="1" applyFont="1" applyFill="1" applyBorder="1" applyAlignment="1" applyProtection="1">
      <alignment horizontal="right" vertical="center"/>
    </xf>
    <xf numFmtId="10" fontId="12" fillId="3" borderId="15" xfId="0" applyNumberFormat="1" applyFont="1" applyFill="1" applyBorder="1" applyAlignment="1" applyProtection="1">
      <alignment horizontal="right" vertical="center" wrapText="1"/>
    </xf>
    <xf numFmtId="0" fontId="12" fillId="3" borderId="4" xfId="0" applyNumberFormat="1" applyFont="1" applyFill="1" applyBorder="1" applyAlignment="1" applyProtection="1">
      <alignment horizontal="center" vertical="center"/>
    </xf>
    <xf numFmtId="0" fontId="13" fillId="3" borderId="4" xfId="0" applyNumberFormat="1" applyFont="1" applyFill="1" applyBorder="1" applyAlignment="1" applyProtection="1">
      <alignment horizontal="center" vertical="center" wrapText="1"/>
    </xf>
    <xf numFmtId="4" fontId="12" fillId="3" borderId="4" xfId="0" applyNumberFormat="1" applyFont="1" applyFill="1" applyBorder="1" applyAlignment="1" applyProtection="1">
      <alignment horizontal="right" vertical="center"/>
    </xf>
    <xf numFmtId="10" fontId="12" fillId="3" borderId="25" xfId="0" applyNumberFormat="1" applyFont="1" applyFill="1" applyBorder="1" applyAlignment="1" applyProtection="1">
      <alignment horizontal="right" vertical="center" wrapText="1"/>
    </xf>
    <xf numFmtId="0" fontId="12" fillId="5" borderId="14" xfId="0" applyNumberFormat="1" applyFont="1" applyFill="1" applyBorder="1" applyAlignment="1" applyProtection="1">
      <alignment horizontal="center" vertical="center"/>
    </xf>
    <xf numFmtId="4" fontId="12" fillId="8" borderId="14" xfId="0" applyNumberFormat="1" applyFont="1" applyFill="1" applyBorder="1" applyAlignment="1" applyProtection="1">
      <alignment horizontal="right" vertical="center"/>
    </xf>
    <xf numFmtId="10" fontId="12" fillId="8" borderId="15" xfId="0" applyNumberFormat="1" applyFont="1" applyFill="1" applyBorder="1" applyAlignment="1" applyProtection="1">
      <alignment horizontal="right" vertical="center" wrapText="1"/>
    </xf>
    <xf numFmtId="0" fontId="12" fillId="5" borderId="11" xfId="0" applyNumberFormat="1" applyFont="1" applyFill="1" applyBorder="1" applyAlignment="1" applyProtection="1">
      <alignment horizontal="center" vertical="center"/>
    </xf>
    <xf numFmtId="0" fontId="13" fillId="5" borderId="4" xfId="0" applyNumberFormat="1" applyFont="1" applyFill="1" applyBorder="1" applyAlignment="1" applyProtection="1">
      <alignment horizontal="center" vertical="center" wrapText="1"/>
    </xf>
    <xf numFmtId="4" fontId="12" fillId="5" borderId="4" xfId="0" applyNumberFormat="1" applyFont="1" applyFill="1" applyBorder="1" applyAlignment="1" applyProtection="1">
      <alignment horizontal="right" vertical="center"/>
    </xf>
    <xf numFmtId="10" fontId="12" fillId="5" borderId="12" xfId="0" applyNumberFormat="1" applyFont="1" applyFill="1" applyBorder="1" applyAlignment="1" applyProtection="1">
      <alignment horizontal="right" vertical="center" wrapText="1"/>
    </xf>
    <xf numFmtId="4" fontId="13" fillId="3" borderId="3" xfId="0" applyNumberFormat="1" applyFont="1" applyFill="1" applyBorder="1" applyAlignment="1" applyProtection="1">
      <alignment horizontal="right" vertical="center"/>
    </xf>
    <xf numFmtId="0" fontId="12" fillId="5" borderId="16" xfId="0" applyNumberFormat="1" applyFont="1" applyFill="1" applyBorder="1" applyAlignment="1" applyProtection="1">
      <alignment horizontal="center" vertical="center"/>
    </xf>
    <xf numFmtId="0" fontId="12" fillId="5" borderId="17" xfId="0" applyNumberFormat="1" applyFont="1" applyFill="1" applyBorder="1" applyAlignment="1" applyProtection="1">
      <alignment horizontal="center" vertical="center"/>
    </xf>
    <xf numFmtId="0" fontId="13" fillId="5" borderId="17" xfId="0" applyNumberFormat="1" applyFont="1" applyFill="1" applyBorder="1" applyAlignment="1" applyProtection="1">
      <alignment horizontal="center" vertical="center" wrapText="1"/>
    </xf>
    <xf numFmtId="4" fontId="13" fillId="5" borderId="17" xfId="0" applyNumberFormat="1" applyFont="1" applyFill="1" applyBorder="1" applyAlignment="1" applyProtection="1">
      <alignment horizontal="right" vertical="center"/>
    </xf>
    <xf numFmtId="10" fontId="13" fillId="5" borderId="18" xfId="0" applyNumberFormat="1" applyFont="1" applyFill="1" applyBorder="1" applyAlignment="1" applyProtection="1">
      <alignment horizontal="right" vertical="center" wrapText="1"/>
    </xf>
    <xf numFmtId="0" fontId="13" fillId="5" borderId="14" xfId="0" applyNumberFormat="1" applyFont="1" applyFill="1" applyBorder="1" applyAlignment="1" applyProtection="1">
      <alignment horizontal="center" vertical="center" wrapText="1"/>
    </xf>
    <xf numFmtId="0" fontId="12" fillId="5" borderId="4" xfId="0" applyNumberFormat="1" applyFont="1" applyFill="1" applyBorder="1" applyAlignment="1" applyProtection="1">
      <alignment horizontal="center" vertical="center"/>
    </xf>
    <xf numFmtId="0" fontId="13" fillId="7" borderId="8" xfId="0" applyNumberFormat="1" applyFont="1" applyFill="1" applyBorder="1" applyAlignment="1" applyProtection="1">
      <alignment horizontal="center" vertical="center"/>
    </xf>
    <xf numFmtId="0" fontId="12" fillId="5" borderId="9" xfId="0" applyNumberFormat="1" applyFont="1" applyFill="1" applyBorder="1" applyAlignment="1" applyProtection="1">
      <alignment horizontal="center" vertical="center"/>
    </xf>
    <xf numFmtId="0" fontId="12" fillId="7" borderId="9" xfId="0" applyNumberFormat="1" applyFont="1" applyFill="1" applyBorder="1" applyAlignment="1" applyProtection="1">
      <alignment horizontal="center" vertical="center" wrapText="1"/>
    </xf>
    <xf numFmtId="4" fontId="12" fillId="7" borderId="9" xfId="0" applyNumberFormat="1" applyFont="1" applyFill="1" applyBorder="1" applyAlignment="1" applyProtection="1">
      <alignment horizontal="right" vertical="center"/>
    </xf>
    <xf numFmtId="10" fontId="12" fillId="7" borderId="10" xfId="0" applyNumberFormat="1" applyFont="1" applyFill="1" applyBorder="1" applyAlignment="1" applyProtection="1">
      <alignment horizontal="right" vertical="center" wrapText="1"/>
    </xf>
    <xf numFmtId="0" fontId="13" fillId="6" borderId="17" xfId="0" applyFont="1" applyFill="1" applyBorder="1" applyAlignment="1">
      <alignment wrapText="1"/>
    </xf>
    <xf numFmtId="10" fontId="13" fillId="6" borderId="5" xfId="0" applyNumberFormat="1" applyFont="1" applyFill="1" applyBorder="1" applyAlignment="1" applyProtection="1"/>
    <xf numFmtId="3" fontId="16" fillId="0" borderId="0" xfId="0" applyNumberFormat="1" applyFont="1" applyFill="1" applyBorder="1" applyAlignment="1" applyProtection="1">
      <alignment horizontal="center"/>
    </xf>
    <xf numFmtId="0" fontId="13" fillId="6" borderId="4" xfId="0" applyNumberFormat="1" applyFont="1" applyFill="1" applyBorder="1" applyAlignment="1" applyProtection="1">
      <alignment horizontal="left" wrapText="1"/>
    </xf>
    <xf numFmtId="3" fontId="17" fillId="0" borderId="3" xfId="1" applyNumberFormat="1" applyFont="1" applyFill="1" applyBorder="1" applyAlignment="1" applyProtection="1">
      <alignment horizontal="left" vertical="center"/>
    </xf>
    <xf numFmtId="4" fontId="12" fillId="6" borderId="4" xfId="0" applyNumberFormat="1" applyFont="1" applyFill="1" applyBorder="1" applyAlignment="1" applyProtection="1"/>
    <xf numFmtId="10" fontId="12" fillId="6" borderId="5" xfId="0" applyNumberFormat="1" applyFont="1" applyFill="1" applyBorder="1" applyAlignment="1" applyProtection="1"/>
    <xf numFmtId="0" fontId="13" fillId="6" borderId="23" xfId="0" applyNumberFormat="1" applyFont="1" applyFill="1" applyBorder="1" applyAlignment="1" applyProtection="1">
      <alignment horizontal="center" wrapText="1"/>
    </xf>
    <xf numFmtId="0" fontId="12" fillId="6" borderId="24" xfId="0" applyNumberFormat="1" applyFont="1" applyFill="1" applyBorder="1" applyAlignment="1" applyProtection="1">
      <alignment horizontal="center"/>
    </xf>
    <xf numFmtId="4" fontId="13" fillId="6" borderId="24" xfId="0" applyNumberFormat="1" applyFont="1" applyFill="1" applyBorder="1" applyAlignment="1" applyProtection="1">
      <alignment horizontal="right" wrapText="1"/>
    </xf>
    <xf numFmtId="0" fontId="12" fillId="6" borderId="13" xfId="0" applyNumberFormat="1" applyFont="1" applyFill="1" applyBorder="1" applyAlignment="1" applyProtection="1">
      <alignment horizontal="center" wrapText="1"/>
    </xf>
    <xf numFmtId="0" fontId="13" fillId="6" borderId="14" xfId="0" applyNumberFormat="1" applyFont="1" applyFill="1" applyBorder="1" applyAlignment="1" applyProtection="1">
      <alignment horizontal="center" vertical="center" wrapText="1"/>
    </xf>
    <xf numFmtId="4" fontId="12" fillId="6" borderId="14" xfId="0" applyNumberFormat="1" applyFont="1" applyFill="1" applyBorder="1" applyAlignment="1" applyProtection="1">
      <alignment horizontal="right" wrapText="1"/>
    </xf>
    <xf numFmtId="0" fontId="13" fillId="6" borderId="11" xfId="0" applyNumberFormat="1" applyFont="1" applyFill="1" applyBorder="1" applyAlignment="1" applyProtection="1">
      <alignment horizontal="center" wrapText="1"/>
    </xf>
    <xf numFmtId="3" fontId="18" fillId="9" borderId="7" xfId="1" applyNumberFormat="1" applyFont="1" applyFill="1" applyBorder="1" applyAlignment="1" applyProtection="1">
      <alignment horizontal="left" vertical="center" wrapText="1"/>
    </xf>
    <xf numFmtId="10" fontId="12" fillId="6" borderId="15" xfId="0" applyNumberFormat="1" applyFont="1" applyFill="1" applyBorder="1" applyAlignment="1" applyProtection="1">
      <alignment horizontal="right" wrapText="1"/>
    </xf>
    <xf numFmtId="0" fontId="12" fillId="5" borderId="23" xfId="0" applyNumberFormat="1" applyFont="1" applyFill="1" applyBorder="1" applyAlignment="1" applyProtection="1">
      <alignment horizontal="center" vertical="center"/>
    </xf>
    <xf numFmtId="0" fontId="13" fillId="5" borderId="24" xfId="0" applyNumberFormat="1" applyFont="1" applyFill="1" applyBorder="1" applyAlignment="1" applyProtection="1">
      <alignment horizontal="center" vertical="center" wrapText="1"/>
    </xf>
    <xf numFmtId="0" fontId="12" fillId="5" borderId="27" xfId="0" applyNumberFormat="1" applyFont="1" applyFill="1" applyBorder="1" applyAlignment="1" applyProtection="1">
      <alignment horizontal="center" vertical="center"/>
    </xf>
    <xf numFmtId="0" fontId="12" fillId="6" borderId="28" xfId="0" applyNumberFormat="1" applyFont="1" applyFill="1" applyBorder="1" applyAlignment="1" applyProtection="1">
      <alignment horizontal="center" wrapText="1"/>
    </xf>
    <xf numFmtId="0" fontId="12" fillId="5" borderId="28" xfId="0" applyNumberFormat="1" applyFont="1" applyFill="1" applyBorder="1" applyAlignment="1" applyProtection="1">
      <alignment horizontal="center" vertical="center" wrapText="1"/>
    </xf>
    <xf numFmtId="3" fontId="18" fillId="0" borderId="30" xfId="1" applyNumberFormat="1" applyFont="1" applyFill="1" applyBorder="1" applyAlignment="1" applyProtection="1">
      <alignment horizontal="left" vertical="center" wrapText="1"/>
    </xf>
    <xf numFmtId="4" fontId="12" fillId="5" borderId="28" xfId="0" applyNumberFormat="1" applyFont="1" applyFill="1" applyBorder="1" applyAlignment="1" applyProtection="1">
      <alignment horizontal="right" vertical="center"/>
    </xf>
    <xf numFmtId="10" fontId="12" fillId="5" borderId="29" xfId="0" applyNumberFormat="1" applyFont="1" applyFill="1" applyBorder="1" applyAlignment="1" applyProtection="1">
      <alignment horizontal="right" vertical="center" wrapText="1"/>
    </xf>
    <xf numFmtId="0" fontId="12" fillId="3" borderId="8" xfId="0" applyNumberFormat="1" applyFont="1" applyFill="1" applyBorder="1" applyAlignment="1" applyProtection="1">
      <alignment horizontal="center" vertical="center"/>
    </xf>
    <xf numFmtId="0" fontId="12" fillId="3" borderId="9" xfId="0" applyNumberFormat="1" applyFont="1" applyFill="1" applyBorder="1" applyAlignment="1" applyProtection="1">
      <alignment horizontal="center" vertical="center"/>
    </xf>
    <xf numFmtId="0" fontId="13" fillId="3" borderId="9" xfId="0" applyNumberFormat="1" applyFont="1" applyFill="1" applyBorder="1" applyAlignment="1" applyProtection="1">
      <alignment horizontal="center" vertical="center" wrapText="1"/>
    </xf>
    <xf numFmtId="0" fontId="13" fillId="0" borderId="9" xfId="0" applyNumberFormat="1" applyFont="1" applyFill="1" applyBorder="1" applyAlignment="1" applyProtection="1">
      <alignment horizontal="left" wrapText="1"/>
    </xf>
    <xf numFmtId="4" fontId="13" fillId="3" borderId="9" xfId="0" applyNumberFormat="1" applyFont="1" applyFill="1" applyBorder="1" applyAlignment="1" applyProtection="1">
      <alignment horizontal="right" vertical="center"/>
    </xf>
    <xf numFmtId="10" fontId="13" fillId="3" borderId="10" xfId="0" applyNumberFormat="1" applyFont="1" applyFill="1" applyBorder="1" applyAlignment="1" applyProtection="1">
      <alignment horizontal="right" vertical="center" wrapText="1"/>
    </xf>
    <xf numFmtId="0" fontId="12" fillId="6" borderId="3" xfId="0" applyNumberFormat="1" applyFont="1" applyFill="1" applyBorder="1" applyAlignment="1" applyProtection="1">
      <alignment horizontal="center" wrapText="1"/>
    </xf>
    <xf numFmtId="3" fontId="13" fillId="5" borderId="3" xfId="0" applyNumberFormat="1" applyFont="1" applyFill="1" applyBorder="1" applyAlignment="1" applyProtection="1">
      <alignment horizontal="left" vertical="center" wrapText="1"/>
    </xf>
    <xf numFmtId="4" fontId="13" fillId="5" borderId="24" xfId="0" applyNumberFormat="1" applyFont="1" applyFill="1" applyBorder="1" applyAlignment="1" applyProtection="1">
      <alignment horizontal="right" vertical="center"/>
    </xf>
    <xf numFmtId="10" fontId="12" fillId="5" borderId="12" xfId="2" applyNumberFormat="1" applyFont="1" applyFill="1" applyBorder="1" applyAlignment="1" applyProtection="1">
      <alignment horizontal="right" vertical="center"/>
    </xf>
    <xf numFmtId="4" fontId="12" fillId="6" borderId="4" xfId="0" applyNumberFormat="1" applyFont="1" applyFill="1" applyBorder="1" applyAlignment="1" applyProtection="1">
      <alignment horizontal="right" wrapText="1"/>
    </xf>
    <xf numFmtId="10" fontId="12" fillId="6" borderId="25" xfId="0" applyNumberFormat="1" applyFont="1" applyFill="1" applyBorder="1" applyAlignment="1" applyProtection="1">
      <alignment horizontal="right" wrapText="1"/>
    </xf>
    <xf numFmtId="0" fontId="12" fillId="3" borderId="24" xfId="0" applyNumberFormat="1" applyFont="1" applyFill="1" applyBorder="1" applyAlignment="1" applyProtection="1">
      <alignment horizontal="center" vertical="center"/>
    </xf>
    <xf numFmtId="0" fontId="13" fillId="3" borderId="24" xfId="0" applyNumberFormat="1" applyFont="1" applyFill="1" applyBorder="1" applyAlignment="1" applyProtection="1">
      <alignment horizontal="center" vertical="center" wrapText="1"/>
    </xf>
    <xf numFmtId="0" fontId="13" fillId="0" borderId="24" xfId="0" applyNumberFormat="1" applyFont="1" applyFill="1" applyBorder="1" applyAlignment="1" applyProtection="1">
      <alignment horizontal="left" wrapText="1"/>
    </xf>
    <xf numFmtId="4" fontId="13" fillId="3" borderId="24" xfId="0" applyNumberFormat="1" applyFont="1" applyFill="1" applyBorder="1" applyAlignment="1" applyProtection="1">
      <alignment horizontal="right" vertical="center"/>
    </xf>
    <xf numFmtId="0" fontId="12" fillId="5" borderId="24" xfId="0" applyNumberFormat="1" applyFont="1" applyFill="1" applyBorder="1" applyAlignment="1" applyProtection="1">
      <alignment horizontal="center" vertical="center"/>
    </xf>
    <xf numFmtId="3" fontId="13" fillId="9" borderId="24" xfId="1" applyNumberFormat="1" applyFont="1" applyFill="1" applyBorder="1" applyAlignment="1" applyProtection="1">
      <alignment horizontal="left" vertical="center" wrapText="1"/>
    </xf>
    <xf numFmtId="0" fontId="12" fillId="5" borderId="28" xfId="0" applyNumberFormat="1" applyFont="1" applyFill="1" applyBorder="1" applyAlignment="1" applyProtection="1">
      <alignment horizontal="center" vertical="center"/>
    </xf>
    <xf numFmtId="0" fontId="13" fillId="5" borderId="28" xfId="0" applyNumberFormat="1" applyFont="1" applyFill="1" applyBorder="1" applyAlignment="1" applyProtection="1">
      <alignment horizontal="center" vertical="center" wrapText="1"/>
    </xf>
    <xf numFmtId="3" fontId="12" fillId="9" borderId="28" xfId="1" applyNumberFormat="1" applyFont="1" applyFill="1" applyBorder="1" applyAlignment="1" applyProtection="1">
      <alignment horizontal="left" vertical="center" wrapText="1"/>
    </xf>
    <xf numFmtId="0" fontId="15" fillId="6" borderId="17" xfId="0" applyFont="1" applyFill="1" applyBorder="1"/>
    <xf numFmtId="4" fontId="13" fillId="5" borderId="4" xfId="0" applyNumberFormat="1" applyFont="1" applyFill="1" applyBorder="1" applyAlignment="1" applyProtection="1">
      <alignment horizontal="right" vertical="center"/>
    </xf>
    <xf numFmtId="10" fontId="13" fillId="6" borderId="12" xfId="0" applyNumberFormat="1" applyFont="1" applyFill="1" applyBorder="1" applyAlignment="1" applyProtection="1">
      <alignment horizontal="right"/>
    </xf>
    <xf numFmtId="164" fontId="1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/>
    </xf>
    <xf numFmtId="0" fontId="20" fillId="0" borderId="0" xfId="0" applyFont="1" applyAlignment="1">
      <alignment horizontal="right"/>
    </xf>
    <xf numFmtId="0" fontId="19" fillId="0" borderId="0" xfId="0" applyFont="1" applyAlignment="1">
      <alignment horizontal="right"/>
    </xf>
  </cellXfs>
  <cellStyles count="3">
    <cellStyle name="Excel Built-in Normal" xfId="1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28" zoomScaleNormal="128" workbookViewId="0">
      <selection activeCell="F3" sqref="F3"/>
    </sheetView>
  </sheetViews>
  <sheetFormatPr defaultRowHeight="12.75" x14ac:dyDescent="0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82"/>
  <sheetViews>
    <sheetView tabSelected="1" zoomScaleNormal="100" workbookViewId="0">
      <selection activeCell="I9" sqref="I9"/>
    </sheetView>
  </sheetViews>
  <sheetFormatPr defaultColWidth="10" defaultRowHeight="12.75" x14ac:dyDescent="0.2"/>
  <cols>
    <col min="1" max="1" width="5.42578125" style="1" customWidth="1"/>
    <col min="2" max="2" width="9" style="1" customWidth="1"/>
    <col min="3" max="3" width="6" style="1" customWidth="1"/>
    <col min="4" max="4" width="71" style="2" customWidth="1"/>
    <col min="5" max="5" width="14.140625" style="1" customWidth="1"/>
    <col min="6" max="6" width="14" style="1" customWidth="1"/>
    <col min="7" max="7" width="11.5703125" style="1" customWidth="1"/>
    <col min="8" max="16384" width="10" style="1"/>
  </cols>
  <sheetData>
    <row r="1" spans="1:15" x14ac:dyDescent="0.2">
      <c r="F1" s="219"/>
      <c r="G1" s="219"/>
    </row>
    <row r="2" spans="1:15" ht="15" x14ac:dyDescent="0.25">
      <c r="D2" s="221" t="s">
        <v>79</v>
      </c>
      <c r="E2" s="222"/>
      <c r="F2" s="222"/>
      <c r="G2" s="222"/>
    </row>
    <row r="3" spans="1:15" x14ac:dyDescent="0.2">
      <c r="F3" s="220"/>
      <c r="G3" s="220"/>
    </row>
    <row r="4" spans="1:15" ht="16.5" x14ac:dyDescent="0.25">
      <c r="B4" s="3"/>
      <c r="D4" s="173" t="s">
        <v>49</v>
      </c>
      <c r="E4" s="4"/>
    </row>
    <row r="5" spans="1:15" ht="22.5" customHeight="1" thickBot="1" x14ac:dyDescent="0.25">
      <c r="D5" s="5" t="s">
        <v>23</v>
      </c>
      <c r="E5" s="1" t="s">
        <v>0</v>
      </c>
    </row>
    <row r="6" spans="1:15" ht="27.75" customHeight="1" thickBot="1" x14ac:dyDescent="0.25">
      <c r="A6" s="14" t="s">
        <v>1</v>
      </c>
      <c r="B6" s="15" t="s">
        <v>2</v>
      </c>
      <c r="C6" s="16" t="s">
        <v>3</v>
      </c>
      <c r="D6" s="16" t="s">
        <v>4</v>
      </c>
      <c r="E6" s="43" t="s">
        <v>5</v>
      </c>
      <c r="F6" s="45" t="s">
        <v>6</v>
      </c>
      <c r="G6" s="46" t="s">
        <v>7</v>
      </c>
    </row>
    <row r="7" spans="1:15" ht="16.5" thickBot="1" x14ac:dyDescent="0.3">
      <c r="A7" s="51">
        <v>600</v>
      </c>
      <c r="B7" s="52"/>
      <c r="C7" s="53"/>
      <c r="D7" s="44" t="s">
        <v>8</v>
      </c>
      <c r="E7" s="54">
        <f>E8+E12</f>
        <v>1151650</v>
      </c>
      <c r="F7" s="54">
        <f>F8+F12</f>
        <v>67466.760000000009</v>
      </c>
      <c r="G7" s="55">
        <f t="shared" ref="G7:G19" si="0">F7/E7</f>
        <v>5.858269439499849E-2</v>
      </c>
      <c r="H7" s="6"/>
      <c r="I7" s="6"/>
      <c r="J7" s="6"/>
      <c r="K7" s="6"/>
      <c r="L7" s="6"/>
    </row>
    <row r="8" spans="1:15" ht="15.75" x14ac:dyDescent="0.25">
      <c r="A8" s="56"/>
      <c r="B8" s="57">
        <v>60013</v>
      </c>
      <c r="C8" s="58"/>
      <c r="D8" s="18" t="s">
        <v>15</v>
      </c>
      <c r="E8" s="59">
        <f>SUM(E9:E11)</f>
        <v>91650</v>
      </c>
      <c r="F8" s="59">
        <f>F9</f>
        <v>150</v>
      </c>
      <c r="G8" s="60">
        <f t="shared" si="0"/>
        <v>1.6366612111292963E-3</v>
      </c>
      <c r="H8" s="7"/>
      <c r="I8" s="7"/>
      <c r="J8" s="7"/>
      <c r="K8" s="7"/>
      <c r="L8" s="7"/>
      <c r="M8" s="8"/>
      <c r="N8" s="8"/>
      <c r="O8" s="8"/>
    </row>
    <row r="9" spans="1:15" ht="31.5" x14ac:dyDescent="0.25">
      <c r="A9" s="61"/>
      <c r="B9" s="62"/>
      <c r="C9" s="63">
        <v>6050</v>
      </c>
      <c r="D9" s="19" t="s">
        <v>34</v>
      </c>
      <c r="E9" s="64">
        <v>61650</v>
      </c>
      <c r="F9" s="64">
        <v>150</v>
      </c>
      <c r="G9" s="65">
        <f t="shared" si="0"/>
        <v>2.4330900243309003E-3</v>
      </c>
      <c r="H9" s="7"/>
      <c r="I9" s="7"/>
      <c r="J9" s="7"/>
      <c r="K9" s="7"/>
      <c r="L9" s="7"/>
      <c r="M9" s="8"/>
      <c r="N9" s="8"/>
      <c r="O9" s="8"/>
    </row>
    <row r="10" spans="1:15" ht="31.5" x14ac:dyDescent="0.25">
      <c r="A10" s="61"/>
      <c r="B10" s="62"/>
      <c r="C10" s="63">
        <v>6050</v>
      </c>
      <c r="D10" s="19" t="s">
        <v>50</v>
      </c>
      <c r="E10" s="64">
        <v>20000</v>
      </c>
      <c r="F10" s="64">
        <v>0</v>
      </c>
      <c r="G10" s="65">
        <f t="shared" si="0"/>
        <v>0</v>
      </c>
      <c r="H10" s="7"/>
      <c r="I10" s="7"/>
      <c r="J10" s="7"/>
      <c r="K10" s="7"/>
      <c r="L10" s="7"/>
      <c r="M10" s="8"/>
      <c r="N10" s="8"/>
      <c r="O10" s="8"/>
    </row>
    <row r="11" spans="1:15" ht="31.5" x14ac:dyDescent="0.25">
      <c r="A11" s="61"/>
      <c r="B11" s="62"/>
      <c r="C11" s="63">
        <v>6050</v>
      </c>
      <c r="D11" s="19" t="s">
        <v>51</v>
      </c>
      <c r="E11" s="64">
        <v>10000</v>
      </c>
      <c r="F11" s="64">
        <v>0</v>
      </c>
      <c r="G11" s="65">
        <f t="shared" si="0"/>
        <v>0</v>
      </c>
      <c r="H11" s="7"/>
      <c r="I11" s="7"/>
      <c r="J11" s="7"/>
      <c r="K11" s="7"/>
      <c r="L11" s="7"/>
      <c r="M11" s="8"/>
      <c r="N11" s="8"/>
      <c r="O11" s="8"/>
    </row>
    <row r="12" spans="1:15" ht="15.75" x14ac:dyDescent="0.25">
      <c r="A12" s="61"/>
      <c r="B12" s="62">
        <v>60016</v>
      </c>
      <c r="C12" s="66"/>
      <c r="D12" s="20" t="s">
        <v>19</v>
      </c>
      <c r="E12" s="67">
        <f>SUM(E13:E14)</f>
        <v>1060000</v>
      </c>
      <c r="F12" s="67">
        <f>SUM(F13:F14)</f>
        <v>67316.760000000009</v>
      </c>
      <c r="G12" s="68">
        <f t="shared" si="0"/>
        <v>6.3506377358490573E-2</v>
      </c>
      <c r="H12" s="7"/>
      <c r="I12" s="7"/>
      <c r="J12" s="7"/>
      <c r="K12" s="7"/>
      <c r="L12" s="7"/>
      <c r="M12" s="8"/>
      <c r="N12" s="8"/>
      <c r="O12" s="8"/>
    </row>
    <row r="13" spans="1:15" ht="15.75" x14ac:dyDescent="0.25">
      <c r="A13" s="61"/>
      <c r="B13" s="62"/>
      <c r="C13" s="63">
        <v>6050</v>
      </c>
      <c r="D13" s="19" t="s">
        <v>52</v>
      </c>
      <c r="E13" s="64">
        <v>490000</v>
      </c>
      <c r="F13" s="64">
        <v>2800</v>
      </c>
      <c r="G13" s="65">
        <f>F13/E13</f>
        <v>5.7142857142857143E-3</v>
      </c>
      <c r="H13" s="7"/>
      <c r="I13" s="7"/>
      <c r="J13" s="7"/>
      <c r="K13" s="7"/>
      <c r="L13" s="7"/>
      <c r="M13" s="8"/>
      <c r="N13" s="8"/>
      <c r="O13" s="8"/>
    </row>
    <row r="14" spans="1:15" ht="16.5" thickBot="1" x14ac:dyDescent="0.3">
      <c r="A14" s="69"/>
      <c r="B14" s="70"/>
      <c r="C14" s="71">
        <v>6050</v>
      </c>
      <c r="D14" s="21" t="s">
        <v>35</v>
      </c>
      <c r="E14" s="72">
        <v>570000</v>
      </c>
      <c r="F14" s="72">
        <v>64516.76</v>
      </c>
      <c r="G14" s="73">
        <f t="shared" si="0"/>
        <v>0.11318729824561403</v>
      </c>
      <c r="H14" s="7"/>
      <c r="I14" s="7"/>
      <c r="J14" s="7"/>
      <c r="K14" s="7"/>
      <c r="L14" s="7"/>
      <c r="M14" s="8"/>
      <c r="N14" s="8"/>
      <c r="O14" s="8"/>
    </row>
    <row r="15" spans="1:15" ht="16.5" thickBot="1" x14ac:dyDescent="0.3">
      <c r="A15" s="74">
        <v>630</v>
      </c>
      <c r="B15" s="75"/>
      <c r="C15" s="76"/>
      <c r="D15" s="47" t="s">
        <v>43</v>
      </c>
      <c r="E15" s="77">
        <f>E16</f>
        <v>30000</v>
      </c>
      <c r="F15" s="77">
        <f>F16</f>
        <v>0</v>
      </c>
      <c r="G15" s="78">
        <f t="shared" si="0"/>
        <v>0</v>
      </c>
      <c r="H15" s="7"/>
      <c r="I15" s="7"/>
      <c r="J15" s="7"/>
      <c r="K15" s="7"/>
      <c r="L15" s="7"/>
      <c r="M15" s="8"/>
      <c r="N15" s="8"/>
      <c r="O15" s="8"/>
    </row>
    <row r="16" spans="1:15" ht="15.75" x14ac:dyDescent="0.25">
      <c r="A16" s="79"/>
      <c r="B16" s="57">
        <v>63003</v>
      </c>
      <c r="C16" s="80"/>
      <c r="D16" s="48" t="s">
        <v>44</v>
      </c>
      <c r="E16" s="59">
        <f>SUM(E17:E17)</f>
        <v>30000</v>
      </c>
      <c r="F16" s="59">
        <f>SUM(F17:F17)</f>
        <v>0</v>
      </c>
      <c r="G16" s="81">
        <f t="shared" si="0"/>
        <v>0</v>
      </c>
      <c r="H16" s="7"/>
      <c r="I16" s="7"/>
      <c r="J16" s="7"/>
      <c r="K16" s="7"/>
      <c r="L16" s="7"/>
      <c r="M16" s="8"/>
      <c r="N16" s="8"/>
      <c r="O16" s="8"/>
    </row>
    <row r="17" spans="1:15" ht="16.5" thickBot="1" x14ac:dyDescent="0.3">
      <c r="A17" s="82"/>
      <c r="B17" s="83"/>
      <c r="C17" s="84">
        <v>6619</v>
      </c>
      <c r="D17" s="19" t="s">
        <v>45</v>
      </c>
      <c r="E17" s="85">
        <v>30000</v>
      </c>
      <c r="F17" s="85">
        <v>0</v>
      </c>
      <c r="G17" s="73">
        <f t="shared" si="0"/>
        <v>0</v>
      </c>
      <c r="H17" s="7"/>
      <c r="I17" s="7"/>
      <c r="J17" s="7"/>
      <c r="K17" s="7"/>
      <c r="L17" s="7"/>
      <c r="M17" s="8"/>
      <c r="N17" s="8"/>
      <c r="O17" s="8"/>
    </row>
    <row r="18" spans="1:15" ht="16.5" thickBot="1" x14ac:dyDescent="0.3">
      <c r="A18" s="86">
        <v>700</v>
      </c>
      <c r="B18" s="87"/>
      <c r="C18" s="88"/>
      <c r="D18" s="22" t="s">
        <v>32</v>
      </c>
      <c r="E18" s="89">
        <f>E19+E22</f>
        <v>887551</v>
      </c>
      <c r="F18" s="89">
        <f>F19+F22</f>
        <v>0</v>
      </c>
      <c r="G18" s="90">
        <f t="shared" si="0"/>
        <v>0</v>
      </c>
      <c r="H18" s="7"/>
      <c r="I18" s="7"/>
      <c r="J18" s="7"/>
      <c r="K18" s="7"/>
      <c r="L18" s="7"/>
      <c r="M18" s="8"/>
      <c r="N18" s="8"/>
      <c r="O18" s="8"/>
    </row>
    <row r="19" spans="1:15" ht="15.75" x14ac:dyDescent="0.25">
      <c r="A19" s="91"/>
      <c r="B19" s="92">
        <v>70005</v>
      </c>
      <c r="C19" s="93"/>
      <c r="D19" s="25" t="s">
        <v>24</v>
      </c>
      <c r="E19" s="94">
        <f>SUM(E20:E21)</f>
        <v>801551</v>
      </c>
      <c r="F19" s="94">
        <f>SUM(F20:F21)</f>
        <v>0</v>
      </c>
      <c r="G19" s="95">
        <f t="shared" si="0"/>
        <v>0</v>
      </c>
      <c r="H19" s="7"/>
      <c r="I19" s="7"/>
      <c r="J19" s="7"/>
      <c r="K19" s="7"/>
      <c r="L19" s="7"/>
      <c r="M19" s="8"/>
      <c r="N19" s="8"/>
      <c r="O19" s="8"/>
    </row>
    <row r="20" spans="1:15" ht="31.5" x14ac:dyDescent="0.25">
      <c r="A20" s="96"/>
      <c r="B20" s="97"/>
      <c r="C20" s="98">
        <v>6057</v>
      </c>
      <c r="D20" s="26" t="s">
        <v>53</v>
      </c>
      <c r="E20" s="99">
        <v>471331</v>
      </c>
      <c r="F20" s="100">
        <v>0</v>
      </c>
      <c r="G20" s="172">
        <f>F20/E20</f>
        <v>0</v>
      </c>
      <c r="H20" s="7"/>
      <c r="I20" s="7"/>
      <c r="J20" s="7"/>
      <c r="K20" s="7"/>
      <c r="L20" s="7"/>
      <c r="M20" s="8"/>
      <c r="N20" s="8"/>
      <c r="O20" s="8"/>
    </row>
    <row r="21" spans="1:15" ht="31.5" x14ac:dyDescent="0.25">
      <c r="A21" s="96"/>
      <c r="B21" s="97"/>
      <c r="C21" s="98">
        <v>6059</v>
      </c>
      <c r="D21" s="26" t="s">
        <v>53</v>
      </c>
      <c r="E21" s="99">
        <v>330220</v>
      </c>
      <c r="F21" s="100">
        <v>0</v>
      </c>
      <c r="G21" s="172">
        <f>F21/E21</f>
        <v>0</v>
      </c>
      <c r="H21" s="7"/>
      <c r="I21" s="7"/>
      <c r="J21" s="7"/>
      <c r="K21" s="7"/>
      <c r="L21" s="7"/>
      <c r="M21" s="8"/>
      <c r="N21" s="8"/>
      <c r="O21" s="8"/>
    </row>
    <row r="22" spans="1:15" ht="15.75" x14ac:dyDescent="0.25">
      <c r="A22" s="91"/>
      <c r="B22" s="92">
        <v>70095</v>
      </c>
      <c r="C22" s="93"/>
      <c r="D22" s="175" t="s">
        <v>54</v>
      </c>
      <c r="E22" s="94">
        <f>E23</f>
        <v>86000</v>
      </c>
      <c r="F22" s="176">
        <f>F23</f>
        <v>0</v>
      </c>
      <c r="G22" s="177">
        <f t="shared" ref="G22:G23" si="1">F22/E22</f>
        <v>0</v>
      </c>
      <c r="H22" s="7"/>
      <c r="I22" s="7"/>
      <c r="J22" s="7"/>
      <c r="K22" s="7"/>
      <c r="L22" s="7"/>
      <c r="M22" s="8"/>
      <c r="N22" s="8"/>
      <c r="O22" s="8"/>
    </row>
    <row r="23" spans="1:15" ht="32.25" thickBot="1" x14ac:dyDescent="0.3">
      <c r="A23" s="101"/>
      <c r="B23" s="102"/>
      <c r="C23" s="103">
        <v>6050</v>
      </c>
      <c r="D23" s="49" t="s">
        <v>55</v>
      </c>
      <c r="E23" s="104">
        <v>86000</v>
      </c>
      <c r="F23" s="105">
        <v>0</v>
      </c>
      <c r="G23" s="172">
        <f t="shared" si="1"/>
        <v>0</v>
      </c>
      <c r="H23" s="7"/>
      <c r="I23" s="7"/>
      <c r="J23" s="7"/>
      <c r="K23" s="7"/>
      <c r="L23" s="7"/>
      <c r="M23" s="8"/>
      <c r="N23" s="8"/>
      <c r="O23" s="8"/>
    </row>
    <row r="24" spans="1:15" ht="16.5" thickBot="1" x14ac:dyDescent="0.3">
      <c r="A24" s="86">
        <v>710</v>
      </c>
      <c r="B24" s="87"/>
      <c r="C24" s="106"/>
      <c r="D24" s="24" t="s">
        <v>9</v>
      </c>
      <c r="E24" s="89">
        <f>E25+E27</f>
        <v>25000</v>
      </c>
      <c r="F24" s="89">
        <f>F25+F27</f>
        <v>4305</v>
      </c>
      <c r="G24" s="107">
        <f>F24/E24</f>
        <v>0.17219999999999999</v>
      </c>
      <c r="H24" s="6"/>
      <c r="I24" s="6"/>
      <c r="J24" s="6"/>
      <c r="K24" s="6"/>
      <c r="L24" s="6"/>
    </row>
    <row r="25" spans="1:15" ht="15.75" x14ac:dyDescent="0.25">
      <c r="A25" s="108"/>
      <c r="B25" s="92">
        <v>71004</v>
      </c>
      <c r="C25" s="109"/>
      <c r="D25" s="25" t="s">
        <v>25</v>
      </c>
      <c r="E25" s="94">
        <f>E26</f>
        <v>20000</v>
      </c>
      <c r="F25" s="94">
        <f>F26</f>
        <v>4305</v>
      </c>
      <c r="G25" s="110">
        <f>F25/E25</f>
        <v>0.21525</v>
      </c>
      <c r="H25" s="6"/>
      <c r="I25" s="6"/>
      <c r="J25" s="6"/>
      <c r="K25" s="6"/>
      <c r="L25" s="6"/>
    </row>
    <row r="26" spans="1:15" ht="31.5" x14ac:dyDescent="0.25">
      <c r="A26" s="111"/>
      <c r="B26" s="97"/>
      <c r="C26" s="98">
        <v>6050</v>
      </c>
      <c r="D26" s="26" t="s">
        <v>36</v>
      </c>
      <c r="E26" s="99">
        <v>20000</v>
      </c>
      <c r="F26" s="99">
        <v>4305</v>
      </c>
      <c r="G26" s="218">
        <f>F26/E26</f>
        <v>0.21525</v>
      </c>
      <c r="H26" s="6"/>
      <c r="I26" s="6"/>
      <c r="J26" s="6"/>
      <c r="K26" s="6"/>
      <c r="L26" s="6"/>
    </row>
    <row r="27" spans="1:15" ht="15.75" x14ac:dyDescent="0.25">
      <c r="A27" s="111"/>
      <c r="B27" s="97">
        <v>71035</v>
      </c>
      <c r="C27" s="113"/>
      <c r="D27" s="27" t="s">
        <v>26</v>
      </c>
      <c r="E27" s="114">
        <f>E28</f>
        <v>5000</v>
      </c>
      <c r="F27" s="114">
        <f>F28</f>
        <v>0</v>
      </c>
      <c r="G27" s="115">
        <f t="shared" ref="G27:G37" si="2">F27/E27</f>
        <v>0</v>
      </c>
      <c r="H27" s="6"/>
      <c r="I27" s="6"/>
      <c r="J27" s="6"/>
      <c r="K27" s="6"/>
      <c r="L27" s="6"/>
    </row>
    <row r="28" spans="1:15" ht="16.5" thickBot="1" x14ac:dyDescent="0.3">
      <c r="A28" s="116"/>
      <c r="B28" s="70"/>
      <c r="C28" s="71">
        <v>6060</v>
      </c>
      <c r="D28" s="28" t="s">
        <v>56</v>
      </c>
      <c r="E28" s="72">
        <v>5000</v>
      </c>
      <c r="F28" s="72">
        <v>0</v>
      </c>
      <c r="G28" s="73">
        <f t="shared" si="2"/>
        <v>0</v>
      </c>
      <c r="H28" s="6"/>
      <c r="I28" s="6"/>
      <c r="J28" s="6"/>
      <c r="K28" s="6"/>
      <c r="L28" s="6"/>
    </row>
    <row r="29" spans="1:15" ht="16.5" thickBot="1" x14ac:dyDescent="0.3">
      <c r="A29" s="117">
        <v>750</v>
      </c>
      <c r="B29" s="87"/>
      <c r="C29" s="106"/>
      <c r="D29" s="29" t="s">
        <v>10</v>
      </c>
      <c r="E29" s="118">
        <f>+E30+E32</f>
        <v>449770</v>
      </c>
      <c r="F29" s="118">
        <f>F30+F32</f>
        <v>0</v>
      </c>
      <c r="G29" s="119">
        <f t="shared" si="2"/>
        <v>0</v>
      </c>
      <c r="H29" s="6"/>
      <c r="I29" s="6"/>
      <c r="J29" s="6"/>
      <c r="K29" s="6"/>
      <c r="L29" s="6"/>
    </row>
    <row r="30" spans="1:15" ht="15.75" x14ac:dyDescent="0.25">
      <c r="A30" s="91"/>
      <c r="B30" s="120">
        <v>75023</v>
      </c>
      <c r="C30" s="109"/>
      <c r="D30" s="25" t="s">
        <v>16</v>
      </c>
      <c r="E30" s="94">
        <f>E31</f>
        <v>250000</v>
      </c>
      <c r="F30" s="94">
        <f>F31</f>
        <v>0</v>
      </c>
      <c r="G30" s="110">
        <f t="shared" si="2"/>
        <v>0</v>
      </c>
      <c r="H30" s="6"/>
      <c r="I30" s="6"/>
      <c r="J30" s="6"/>
      <c r="K30" s="6"/>
      <c r="L30" s="6"/>
    </row>
    <row r="31" spans="1:15" ht="15.75" x14ac:dyDescent="0.25">
      <c r="A31" s="96"/>
      <c r="B31" s="121"/>
      <c r="C31" s="98">
        <v>6050</v>
      </c>
      <c r="D31" s="26" t="s">
        <v>57</v>
      </c>
      <c r="E31" s="99">
        <v>250000</v>
      </c>
      <c r="F31" s="99">
        <v>0</v>
      </c>
      <c r="G31" s="112">
        <f t="shared" si="2"/>
        <v>0</v>
      </c>
      <c r="H31" s="6"/>
      <c r="I31" s="6"/>
      <c r="J31" s="6"/>
      <c r="K31" s="6"/>
      <c r="L31" s="6"/>
    </row>
    <row r="32" spans="1:15" ht="15.75" x14ac:dyDescent="0.25">
      <c r="A32" s="96"/>
      <c r="B32" s="121">
        <v>75095</v>
      </c>
      <c r="C32" s="113"/>
      <c r="D32" s="27" t="s">
        <v>27</v>
      </c>
      <c r="E32" s="114">
        <f>E33+E34</f>
        <v>199770</v>
      </c>
      <c r="F32" s="114">
        <f>F33+F34</f>
        <v>0</v>
      </c>
      <c r="G32" s="115">
        <f t="shared" si="2"/>
        <v>0</v>
      </c>
      <c r="H32" s="6"/>
      <c r="I32" s="6"/>
      <c r="J32" s="6"/>
      <c r="K32" s="6"/>
      <c r="L32" s="6"/>
    </row>
    <row r="33" spans="1:23" ht="15.75" x14ac:dyDescent="0.25">
      <c r="A33" s="96"/>
      <c r="B33" s="121"/>
      <c r="C33" s="98">
        <v>6057</v>
      </c>
      <c r="D33" s="26" t="s">
        <v>37</v>
      </c>
      <c r="E33" s="99">
        <v>166470.54999999999</v>
      </c>
      <c r="F33" s="99">
        <v>0</v>
      </c>
      <c r="G33" s="112">
        <f t="shared" si="2"/>
        <v>0</v>
      </c>
      <c r="H33" s="6"/>
      <c r="I33" s="6"/>
      <c r="J33" s="6"/>
      <c r="K33" s="6"/>
      <c r="L33" s="6"/>
    </row>
    <row r="34" spans="1:23" s="13" customFormat="1" ht="16.5" thickBot="1" x14ac:dyDescent="0.3">
      <c r="A34" s="122"/>
      <c r="B34" s="123"/>
      <c r="C34" s="124">
        <v>6059</v>
      </c>
      <c r="D34" s="23" t="s">
        <v>37</v>
      </c>
      <c r="E34" s="125">
        <v>33299.449999999997</v>
      </c>
      <c r="F34" s="125">
        <v>0</v>
      </c>
      <c r="G34" s="126">
        <f t="shared" si="2"/>
        <v>0</v>
      </c>
      <c r="H34" s="12"/>
      <c r="I34" s="12"/>
      <c r="J34" s="12"/>
      <c r="K34" s="12"/>
      <c r="L34" s="12"/>
    </row>
    <row r="35" spans="1:23" s="13" customFormat="1" ht="16.5" thickBot="1" x14ac:dyDescent="0.3">
      <c r="A35" s="181">
        <v>754</v>
      </c>
      <c r="B35" s="87"/>
      <c r="C35" s="182"/>
      <c r="D35" s="185" t="s">
        <v>59</v>
      </c>
      <c r="E35" s="183">
        <f>E36</f>
        <v>84000</v>
      </c>
      <c r="F35" s="183">
        <f>F36</f>
        <v>30581.360000000001</v>
      </c>
      <c r="G35" s="186">
        <f t="shared" si="2"/>
        <v>0.36406380952380951</v>
      </c>
      <c r="H35" s="12"/>
      <c r="I35" s="12"/>
      <c r="J35" s="12"/>
      <c r="K35" s="12"/>
      <c r="L35" s="12"/>
    </row>
    <row r="36" spans="1:23" s="13" customFormat="1" ht="15.75" x14ac:dyDescent="0.25">
      <c r="A36" s="184"/>
      <c r="B36" s="120">
        <v>75495</v>
      </c>
      <c r="C36" s="93"/>
      <c r="D36" s="25" t="s">
        <v>27</v>
      </c>
      <c r="E36" s="205">
        <f>E37</f>
        <v>84000</v>
      </c>
      <c r="F36" s="205">
        <f>F37</f>
        <v>30581.360000000001</v>
      </c>
      <c r="G36" s="206">
        <f t="shared" si="2"/>
        <v>0.36406380952380951</v>
      </c>
      <c r="H36" s="12"/>
      <c r="I36" s="12"/>
      <c r="J36" s="12"/>
      <c r="K36" s="12"/>
      <c r="L36" s="12"/>
    </row>
    <row r="37" spans="1:23" s="13" customFormat="1" ht="16.5" thickBot="1" x14ac:dyDescent="0.3">
      <c r="A37" s="178"/>
      <c r="B37" s="179"/>
      <c r="C37" s="103">
        <v>6050</v>
      </c>
      <c r="D37" s="49" t="s">
        <v>58</v>
      </c>
      <c r="E37" s="180">
        <v>84000</v>
      </c>
      <c r="F37" s="180">
        <v>30581.360000000001</v>
      </c>
      <c r="G37" s="126">
        <f t="shared" si="2"/>
        <v>0.36406380952380951</v>
      </c>
      <c r="H37" s="12"/>
      <c r="I37" s="12"/>
      <c r="J37" s="12"/>
      <c r="K37" s="12"/>
      <c r="L37" s="12"/>
    </row>
    <row r="38" spans="1:23" s="9" customFormat="1" ht="16.5" thickBot="1" x14ac:dyDescent="0.3">
      <c r="A38" s="117">
        <v>801</v>
      </c>
      <c r="B38" s="127"/>
      <c r="C38" s="106"/>
      <c r="D38" s="30" t="s">
        <v>11</v>
      </c>
      <c r="E38" s="118">
        <f>E41+E45+E47+E39</f>
        <v>428175.77</v>
      </c>
      <c r="F38" s="118">
        <f>F41+F45+F47+F39</f>
        <v>8106.77</v>
      </c>
      <c r="G38" s="119">
        <f>F38/E38</f>
        <v>1.8933275930116272E-2</v>
      </c>
      <c r="H38" s="6"/>
      <c r="I38" s="6"/>
      <c r="J38" s="6"/>
      <c r="K38" s="6"/>
      <c r="L38" s="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89"/>
      <c r="B39" s="190">
        <v>80101</v>
      </c>
      <c r="C39" s="191"/>
      <c r="D39" s="192" t="s">
        <v>60</v>
      </c>
      <c r="E39" s="193">
        <f>E40</f>
        <v>90000</v>
      </c>
      <c r="F39" s="193">
        <f>F40</f>
        <v>0</v>
      </c>
      <c r="G39" s="194">
        <f t="shared" ref="G39:G56" si="3">F39/E39</f>
        <v>0</v>
      </c>
      <c r="H39" s="6"/>
      <c r="I39" s="6"/>
      <c r="J39" s="6"/>
      <c r="K39" s="6"/>
      <c r="L39" s="6"/>
    </row>
    <row r="40" spans="1:23" ht="15.75" x14ac:dyDescent="0.25">
      <c r="A40" s="187"/>
      <c r="B40" s="201"/>
      <c r="C40" s="129">
        <v>6050</v>
      </c>
      <c r="D40" s="202" t="s">
        <v>61</v>
      </c>
      <c r="E40" s="203">
        <v>90000</v>
      </c>
      <c r="F40" s="203">
        <v>0</v>
      </c>
      <c r="G40" s="132">
        <f t="shared" si="3"/>
        <v>0</v>
      </c>
      <c r="H40" s="6"/>
      <c r="I40" s="6"/>
      <c r="J40" s="6"/>
      <c r="K40" s="6"/>
      <c r="L40" s="6"/>
    </row>
    <row r="41" spans="1:23" ht="15.75" x14ac:dyDescent="0.2">
      <c r="A41" s="128"/>
      <c r="B41" s="165">
        <v>80104</v>
      </c>
      <c r="C41" s="155"/>
      <c r="D41" s="31" t="s">
        <v>20</v>
      </c>
      <c r="E41" s="130">
        <f>SUM(E42:E44)</f>
        <v>290000</v>
      </c>
      <c r="F41" s="130">
        <f>SUM(F42:F44)</f>
        <v>0</v>
      </c>
      <c r="G41" s="204">
        <f t="shared" si="3"/>
        <v>0</v>
      </c>
      <c r="H41" s="6"/>
      <c r="I41" s="6"/>
      <c r="J41" s="6"/>
      <c r="K41" s="6"/>
      <c r="L41" s="6"/>
    </row>
    <row r="42" spans="1:23" ht="31.5" x14ac:dyDescent="0.25">
      <c r="A42" s="128"/>
      <c r="B42" s="121"/>
      <c r="C42" s="129">
        <v>6050</v>
      </c>
      <c r="D42" s="19" t="s">
        <v>62</v>
      </c>
      <c r="E42" s="131">
        <v>15000</v>
      </c>
      <c r="F42" s="131">
        <v>0</v>
      </c>
      <c r="G42" s="132">
        <f>F42/E42</f>
        <v>0</v>
      </c>
      <c r="H42" s="6"/>
      <c r="I42" s="6"/>
      <c r="J42" s="6"/>
      <c r="K42" s="6"/>
      <c r="L42" s="6"/>
    </row>
    <row r="43" spans="1:23" ht="31.5" x14ac:dyDescent="0.25">
      <c r="A43" s="128"/>
      <c r="B43" s="121"/>
      <c r="C43" s="129">
        <v>6050</v>
      </c>
      <c r="D43" s="19" t="s">
        <v>63</v>
      </c>
      <c r="E43" s="131">
        <v>15000</v>
      </c>
      <c r="F43" s="131">
        <v>0</v>
      </c>
      <c r="G43" s="132">
        <f>F43/E43</f>
        <v>0</v>
      </c>
      <c r="H43" s="6"/>
      <c r="I43" s="6"/>
      <c r="J43" s="6"/>
      <c r="K43" s="6"/>
      <c r="L43" s="6"/>
    </row>
    <row r="44" spans="1:23" ht="31.5" x14ac:dyDescent="0.25">
      <c r="A44" s="128"/>
      <c r="B44" s="121"/>
      <c r="C44" s="129">
        <v>6050</v>
      </c>
      <c r="D44" s="19" t="s">
        <v>64</v>
      </c>
      <c r="E44" s="131">
        <v>260000</v>
      </c>
      <c r="F44" s="131">
        <v>0</v>
      </c>
      <c r="G44" s="132">
        <f t="shared" si="3"/>
        <v>0</v>
      </c>
      <c r="H44" s="6"/>
      <c r="I44" s="6"/>
      <c r="J44" s="6"/>
      <c r="K44" s="6"/>
      <c r="L44" s="6"/>
    </row>
    <row r="45" spans="1:23" ht="15.75" x14ac:dyDescent="0.2">
      <c r="A45" s="128"/>
      <c r="B45" s="121">
        <v>80110</v>
      </c>
      <c r="C45" s="133"/>
      <c r="D45" s="32" t="s">
        <v>12</v>
      </c>
      <c r="E45" s="134">
        <f>E46</f>
        <v>5301.77</v>
      </c>
      <c r="F45" s="134">
        <f t="shared" ref="F45" si="4">F46</f>
        <v>5031.7700000000004</v>
      </c>
      <c r="G45" s="137">
        <f t="shared" si="3"/>
        <v>0.94907361126567169</v>
      </c>
      <c r="H45" s="6"/>
      <c r="I45" s="6"/>
      <c r="J45" s="6"/>
      <c r="K45" s="6"/>
      <c r="L45" s="6"/>
    </row>
    <row r="46" spans="1:23" ht="15.75" x14ac:dyDescent="0.2">
      <c r="A46" s="128"/>
      <c r="B46" s="121"/>
      <c r="C46" s="129">
        <v>6050</v>
      </c>
      <c r="D46" s="50" t="s">
        <v>46</v>
      </c>
      <c r="E46" s="136">
        <v>5301.77</v>
      </c>
      <c r="F46" s="158">
        <v>5031.7700000000004</v>
      </c>
      <c r="G46" s="132">
        <f t="shared" si="3"/>
        <v>0.94907361126567169</v>
      </c>
      <c r="H46" s="6"/>
      <c r="I46" s="6"/>
      <c r="J46" s="6"/>
      <c r="K46" s="6"/>
      <c r="L46" s="6"/>
    </row>
    <row r="47" spans="1:23" ht="15.75" x14ac:dyDescent="0.25">
      <c r="A47" s="128"/>
      <c r="B47" s="121">
        <v>80195</v>
      </c>
      <c r="C47" s="129"/>
      <c r="D47" s="33" t="s">
        <v>28</v>
      </c>
      <c r="E47" s="134">
        <f>E48</f>
        <v>42874</v>
      </c>
      <c r="F47" s="135">
        <f>F48</f>
        <v>3075</v>
      </c>
      <c r="G47" s="137">
        <f t="shared" si="3"/>
        <v>7.1721789429491062E-2</v>
      </c>
      <c r="H47" s="6"/>
      <c r="I47" s="6"/>
      <c r="J47" s="6"/>
      <c r="K47" s="6"/>
      <c r="L47" s="6"/>
    </row>
    <row r="48" spans="1:23" ht="32.25" thickBot="1" x14ac:dyDescent="0.3">
      <c r="A48" s="195"/>
      <c r="B48" s="196"/>
      <c r="C48" s="197">
        <v>6050</v>
      </c>
      <c r="D48" s="198" t="s">
        <v>38</v>
      </c>
      <c r="E48" s="199">
        <v>42874</v>
      </c>
      <c r="F48" s="199">
        <v>3075</v>
      </c>
      <c r="G48" s="200">
        <f t="shared" si="3"/>
        <v>7.1721789429491062E-2</v>
      </c>
      <c r="H48" s="6"/>
      <c r="I48" s="6"/>
      <c r="J48" s="6"/>
      <c r="K48" s="6"/>
      <c r="L48" s="6"/>
    </row>
    <row r="49" spans="1:12" ht="16.5" thickBot="1" x14ac:dyDescent="0.3">
      <c r="A49" s="142">
        <v>852</v>
      </c>
      <c r="B49" s="143"/>
      <c r="C49" s="144"/>
      <c r="D49" s="47" t="s">
        <v>47</v>
      </c>
      <c r="E49" s="145">
        <f>E50</f>
        <v>403712</v>
      </c>
      <c r="F49" s="145">
        <f>F50</f>
        <v>0</v>
      </c>
      <c r="G49" s="146">
        <f t="shared" si="3"/>
        <v>0</v>
      </c>
      <c r="H49" s="6"/>
      <c r="I49" s="6"/>
      <c r="J49" s="6"/>
      <c r="K49" s="6"/>
      <c r="L49" s="6"/>
    </row>
    <row r="50" spans="1:12" ht="15.75" x14ac:dyDescent="0.25">
      <c r="A50" s="147"/>
      <c r="B50" s="147">
        <v>85295</v>
      </c>
      <c r="C50" s="148"/>
      <c r="D50" s="48" t="s">
        <v>27</v>
      </c>
      <c r="E50" s="149">
        <f>SUM(E51:E52)</f>
        <v>403712</v>
      </c>
      <c r="F50" s="149">
        <f>SUM(F51:F52)</f>
        <v>0</v>
      </c>
      <c r="G50" s="150">
        <f t="shared" si="3"/>
        <v>0</v>
      </c>
      <c r="H50" s="6"/>
      <c r="I50" s="6"/>
      <c r="J50" s="6"/>
      <c r="K50" s="6"/>
      <c r="L50" s="6"/>
    </row>
    <row r="51" spans="1:12" ht="31.5" x14ac:dyDescent="0.25">
      <c r="A51" s="207"/>
      <c r="B51" s="207"/>
      <c r="C51" s="208">
        <v>6050</v>
      </c>
      <c r="D51" s="209" t="s">
        <v>65</v>
      </c>
      <c r="E51" s="210">
        <v>363712</v>
      </c>
      <c r="F51" s="210">
        <v>0</v>
      </c>
      <c r="G51" s="141">
        <f t="shared" si="3"/>
        <v>0</v>
      </c>
      <c r="H51" s="6"/>
      <c r="I51" s="6"/>
      <c r="J51" s="6"/>
      <c r="K51" s="6"/>
      <c r="L51" s="6"/>
    </row>
    <row r="52" spans="1:12" ht="16.5" thickBot="1" x14ac:dyDescent="0.3">
      <c r="A52" s="138"/>
      <c r="B52" s="138"/>
      <c r="C52" s="139">
        <v>6060</v>
      </c>
      <c r="D52" s="21" t="s">
        <v>66</v>
      </c>
      <c r="E52" s="140">
        <v>40000</v>
      </c>
      <c r="F52" s="140">
        <v>0</v>
      </c>
      <c r="G52" s="141">
        <f t="shared" si="3"/>
        <v>0</v>
      </c>
      <c r="H52" s="6"/>
      <c r="I52" s="6"/>
      <c r="J52" s="6"/>
      <c r="K52" s="6"/>
      <c r="L52" s="6"/>
    </row>
    <row r="53" spans="1:12" ht="16.5" thickBot="1" x14ac:dyDescent="0.3">
      <c r="A53" s="86">
        <v>900</v>
      </c>
      <c r="B53" s="151"/>
      <c r="C53" s="88"/>
      <c r="D53" s="34" t="s">
        <v>13</v>
      </c>
      <c r="E53" s="152">
        <f>E54+E56+E61+E64</f>
        <v>1602831.52</v>
      </c>
      <c r="F53" s="152">
        <f>F54+F56+F61+F64</f>
        <v>285192.63</v>
      </c>
      <c r="G53" s="153">
        <f t="shared" si="3"/>
        <v>0.17793051012622962</v>
      </c>
      <c r="H53" s="11"/>
      <c r="I53" s="6"/>
      <c r="J53" s="6"/>
      <c r="K53" s="6"/>
      <c r="L53" s="6"/>
    </row>
    <row r="54" spans="1:12" ht="15.75" x14ac:dyDescent="0.25">
      <c r="A54" s="154"/>
      <c r="B54" s="92">
        <v>90001</v>
      </c>
      <c r="C54" s="155"/>
      <c r="D54" s="25" t="s">
        <v>29</v>
      </c>
      <c r="E54" s="156">
        <f>E55</f>
        <v>2000</v>
      </c>
      <c r="F54" s="156">
        <f>F55</f>
        <v>0</v>
      </c>
      <c r="G54" s="157">
        <f t="shared" si="3"/>
        <v>0</v>
      </c>
      <c r="I54" s="6"/>
      <c r="J54" s="6"/>
      <c r="K54" s="6"/>
      <c r="L54" s="6"/>
    </row>
    <row r="55" spans="1:12" ht="15.75" x14ac:dyDescent="0.25">
      <c r="A55" s="128"/>
      <c r="B55" s="121"/>
      <c r="C55" s="129">
        <v>6230</v>
      </c>
      <c r="D55" s="19" t="s">
        <v>39</v>
      </c>
      <c r="E55" s="131">
        <v>2000</v>
      </c>
      <c r="F55" s="131">
        <v>0</v>
      </c>
      <c r="G55" s="132">
        <f t="shared" si="3"/>
        <v>0</v>
      </c>
      <c r="I55" s="6"/>
      <c r="J55" s="6"/>
      <c r="K55" s="6"/>
      <c r="L55" s="6"/>
    </row>
    <row r="56" spans="1:12" ht="15.75" x14ac:dyDescent="0.25">
      <c r="A56" s="128"/>
      <c r="B56" s="121">
        <v>90004</v>
      </c>
      <c r="C56" s="129"/>
      <c r="D56" s="33" t="s">
        <v>30</v>
      </c>
      <c r="E56" s="135">
        <f>SUM(E57:E60)</f>
        <v>385000</v>
      </c>
      <c r="F56" s="135">
        <f>SUM(F57:F60)</f>
        <v>3075</v>
      </c>
      <c r="G56" s="137">
        <f t="shared" si="3"/>
        <v>7.9870129870129869E-3</v>
      </c>
      <c r="H56" s="6"/>
      <c r="I56" s="6"/>
      <c r="J56" s="6"/>
      <c r="K56" s="6"/>
      <c r="L56" s="6"/>
    </row>
    <row r="57" spans="1:12" ht="15.75" x14ac:dyDescent="0.25">
      <c r="A57" s="128"/>
      <c r="B57" s="121"/>
      <c r="C57" s="129">
        <v>6050</v>
      </c>
      <c r="D57" s="35" t="s">
        <v>40</v>
      </c>
      <c r="E57" s="131">
        <v>300000</v>
      </c>
      <c r="F57" s="131">
        <v>0</v>
      </c>
      <c r="G57" s="132">
        <f t="shared" ref="G57:G64" si="5">F57/E57</f>
        <v>0</v>
      </c>
      <c r="H57" s="6"/>
      <c r="I57" s="6"/>
      <c r="J57" s="6"/>
      <c r="K57" s="6"/>
      <c r="L57" s="6"/>
    </row>
    <row r="58" spans="1:12" ht="31.5" x14ac:dyDescent="0.25">
      <c r="A58" s="128"/>
      <c r="B58" s="121"/>
      <c r="C58" s="129">
        <v>6050</v>
      </c>
      <c r="D58" s="35" t="s">
        <v>67</v>
      </c>
      <c r="E58" s="131">
        <v>20000</v>
      </c>
      <c r="F58" s="131">
        <v>3075</v>
      </c>
      <c r="G58" s="132">
        <f t="shared" si="5"/>
        <v>0.15375</v>
      </c>
      <c r="H58" s="6"/>
      <c r="I58" s="6"/>
      <c r="J58" s="6"/>
      <c r="K58" s="6"/>
      <c r="L58" s="6"/>
    </row>
    <row r="59" spans="1:12" ht="31.5" x14ac:dyDescent="0.25">
      <c r="A59" s="128"/>
      <c r="B59" s="121"/>
      <c r="C59" s="129">
        <v>6050</v>
      </c>
      <c r="D59" s="35" t="s">
        <v>68</v>
      </c>
      <c r="E59" s="131">
        <v>50000</v>
      </c>
      <c r="F59" s="131">
        <v>0</v>
      </c>
      <c r="G59" s="132">
        <f t="shared" si="5"/>
        <v>0</v>
      </c>
      <c r="H59" s="6"/>
      <c r="I59" s="6"/>
      <c r="J59" s="6"/>
      <c r="K59" s="6"/>
      <c r="L59" s="6"/>
    </row>
    <row r="60" spans="1:12" ht="31.5" x14ac:dyDescent="0.25">
      <c r="A60" s="128"/>
      <c r="B60" s="121"/>
      <c r="C60" s="129">
        <v>6059</v>
      </c>
      <c r="D60" s="35" t="s">
        <v>69</v>
      </c>
      <c r="E60" s="131">
        <v>15000</v>
      </c>
      <c r="F60" s="131">
        <v>0</v>
      </c>
      <c r="G60" s="132">
        <f t="shared" si="5"/>
        <v>0</v>
      </c>
      <c r="H60" s="6"/>
      <c r="I60" s="6"/>
      <c r="J60" s="6"/>
      <c r="K60" s="6"/>
      <c r="L60" s="6"/>
    </row>
    <row r="61" spans="1:12" ht="15.75" x14ac:dyDescent="0.25">
      <c r="A61" s="128"/>
      <c r="B61" s="121">
        <v>90005</v>
      </c>
      <c r="C61" s="129"/>
      <c r="D61" s="36" t="s">
        <v>17</v>
      </c>
      <c r="E61" s="135">
        <f>E62+E63</f>
        <v>1195831.52</v>
      </c>
      <c r="F61" s="135">
        <f>F62+F63</f>
        <v>282117.63</v>
      </c>
      <c r="G61" s="137">
        <f t="shared" si="5"/>
        <v>0.23591753962130049</v>
      </c>
      <c r="H61" s="6"/>
      <c r="I61" s="6"/>
      <c r="J61" s="6"/>
      <c r="K61" s="6"/>
      <c r="L61" s="6"/>
    </row>
    <row r="62" spans="1:12" ht="31.5" x14ac:dyDescent="0.25">
      <c r="A62" s="128"/>
      <c r="B62" s="121"/>
      <c r="C62" s="129">
        <v>6230</v>
      </c>
      <c r="D62" s="37" t="s">
        <v>41</v>
      </c>
      <c r="E62" s="131">
        <v>1191831.52</v>
      </c>
      <c r="F62" s="131">
        <v>282117.63</v>
      </c>
      <c r="G62" s="132">
        <f t="shared" si="5"/>
        <v>0.23670932112955026</v>
      </c>
      <c r="H62" s="6"/>
      <c r="I62" s="6"/>
      <c r="J62" s="6"/>
      <c r="K62" s="6"/>
      <c r="L62" s="6"/>
    </row>
    <row r="63" spans="1:12" ht="15.75" x14ac:dyDescent="0.25">
      <c r="A63" s="128"/>
      <c r="B63" s="121"/>
      <c r="C63" s="129">
        <v>6230</v>
      </c>
      <c r="D63" s="37" t="s">
        <v>42</v>
      </c>
      <c r="E63" s="131">
        <v>4000</v>
      </c>
      <c r="F63" s="131">
        <v>0</v>
      </c>
      <c r="G63" s="132">
        <f t="shared" si="5"/>
        <v>0</v>
      </c>
      <c r="H63" s="6"/>
      <c r="I63" s="6"/>
      <c r="J63" s="6"/>
      <c r="K63" s="6"/>
      <c r="L63" s="6"/>
    </row>
    <row r="64" spans="1:12" ht="15.75" x14ac:dyDescent="0.25">
      <c r="A64" s="128"/>
      <c r="B64" s="121">
        <v>90015</v>
      </c>
      <c r="C64" s="129"/>
      <c r="D64" s="33" t="s">
        <v>33</v>
      </c>
      <c r="E64" s="135">
        <f>SUM(E65:E67)</f>
        <v>20000</v>
      </c>
      <c r="F64" s="135">
        <f>SUM(F65:F67)</f>
        <v>0</v>
      </c>
      <c r="G64" s="137">
        <f t="shared" si="5"/>
        <v>0</v>
      </c>
      <c r="H64" s="6"/>
      <c r="I64" s="6"/>
      <c r="J64" s="6"/>
      <c r="K64" s="6"/>
      <c r="L64" s="6"/>
    </row>
    <row r="65" spans="1:12" ht="31.5" x14ac:dyDescent="0.25">
      <c r="A65" s="128"/>
      <c r="B65" s="121"/>
      <c r="C65" s="129">
        <v>6050</v>
      </c>
      <c r="D65" s="19" t="s">
        <v>70</v>
      </c>
      <c r="E65" s="158">
        <v>5000</v>
      </c>
      <c r="F65" s="158">
        <v>0</v>
      </c>
      <c r="G65" s="132">
        <f t="shared" ref="G65:G76" si="6">F65/E65</f>
        <v>0</v>
      </c>
      <c r="H65" s="6"/>
      <c r="I65" s="6"/>
      <c r="J65" s="6"/>
      <c r="K65" s="6"/>
      <c r="L65" s="6"/>
    </row>
    <row r="66" spans="1:12" ht="31.5" x14ac:dyDescent="0.25">
      <c r="A66" s="128"/>
      <c r="B66" s="121"/>
      <c r="C66" s="129">
        <v>6050</v>
      </c>
      <c r="D66" s="19" t="s">
        <v>71</v>
      </c>
      <c r="E66" s="158">
        <v>5000</v>
      </c>
      <c r="F66" s="158">
        <v>0</v>
      </c>
      <c r="G66" s="132">
        <f t="shared" si="6"/>
        <v>0</v>
      </c>
      <c r="H66" s="6"/>
      <c r="I66" s="6"/>
      <c r="J66" s="6"/>
      <c r="K66" s="6"/>
      <c r="L66" s="6"/>
    </row>
    <row r="67" spans="1:12" ht="32.25" thickBot="1" x14ac:dyDescent="0.3">
      <c r="A67" s="128"/>
      <c r="B67" s="121"/>
      <c r="C67" s="129">
        <v>6050</v>
      </c>
      <c r="D67" s="19" t="s">
        <v>72</v>
      </c>
      <c r="E67" s="131">
        <v>10000</v>
      </c>
      <c r="F67" s="131">
        <v>0</v>
      </c>
      <c r="G67" s="132">
        <f t="shared" si="6"/>
        <v>0</v>
      </c>
      <c r="H67" s="6"/>
      <c r="I67" s="6"/>
      <c r="J67" s="6"/>
      <c r="K67" s="6"/>
      <c r="L67" s="6"/>
    </row>
    <row r="68" spans="1:12" ht="16.5" thickBot="1" x14ac:dyDescent="0.25">
      <c r="A68" s="117">
        <v>921</v>
      </c>
      <c r="B68" s="151"/>
      <c r="C68" s="164"/>
      <c r="D68" s="38" t="s">
        <v>18</v>
      </c>
      <c r="E68" s="118">
        <f>E71+E69</f>
        <v>685000</v>
      </c>
      <c r="F68" s="118">
        <f>F71+F69</f>
        <v>45.58</v>
      </c>
      <c r="G68" s="119">
        <f t="shared" si="6"/>
        <v>6.6540145985401458E-5</v>
      </c>
      <c r="H68" s="6"/>
      <c r="I68" s="6"/>
      <c r="J68" s="6"/>
      <c r="K68" s="6"/>
      <c r="L68" s="6"/>
    </row>
    <row r="69" spans="1:12" ht="15.75" x14ac:dyDescent="0.2">
      <c r="A69" s="189"/>
      <c r="B69" s="213">
        <v>92116</v>
      </c>
      <c r="C69" s="214"/>
      <c r="D69" s="215" t="s">
        <v>73</v>
      </c>
      <c r="E69" s="193">
        <f>E70</f>
        <v>5000</v>
      </c>
      <c r="F69" s="193">
        <f>F70</f>
        <v>0</v>
      </c>
      <c r="G69" s="194">
        <f t="shared" si="6"/>
        <v>0</v>
      </c>
      <c r="H69" s="6"/>
      <c r="I69" s="6"/>
      <c r="J69" s="6"/>
      <c r="K69" s="6"/>
      <c r="L69" s="6"/>
    </row>
    <row r="70" spans="1:12" ht="31.5" x14ac:dyDescent="0.2">
      <c r="A70" s="187"/>
      <c r="B70" s="211"/>
      <c r="C70" s="188">
        <v>6050</v>
      </c>
      <c r="D70" s="212" t="s">
        <v>74</v>
      </c>
      <c r="E70" s="203">
        <v>5000</v>
      </c>
      <c r="F70" s="203">
        <v>0</v>
      </c>
      <c r="G70" s="132">
        <f t="shared" si="6"/>
        <v>0</v>
      </c>
      <c r="H70" s="6"/>
      <c r="I70" s="6"/>
      <c r="J70" s="6"/>
      <c r="K70" s="6"/>
      <c r="L70" s="6"/>
    </row>
    <row r="71" spans="1:12" ht="15.75" x14ac:dyDescent="0.25">
      <c r="A71" s="128"/>
      <c r="B71" s="121">
        <v>92120</v>
      </c>
      <c r="C71" s="129"/>
      <c r="D71" s="40" t="s">
        <v>31</v>
      </c>
      <c r="E71" s="130">
        <f>SUM(E72:E76)</f>
        <v>680000</v>
      </c>
      <c r="F71" s="130">
        <f>SUM(F72:F76)</f>
        <v>45.58</v>
      </c>
      <c r="G71" s="157">
        <f t="shared" si="6"/>
        <v>6.7029411764705881E-5</v>
      </c>
      <c r="H71" s="6"/>
      <c r="I71" s="6"/>
      <c r="J71" s="6"/>
      <c r="K71" s="6"/>
      <c r="L71" s="6"/>
    </row>
    <row r="72" spans="1:12" ht="15.75" x14ac:dyDescent="0.25">
      <c r="A72" s="159"/>
      <c r="B72" s="160"/>
      <c r="C72" s="161">
        <v>6580</v>
      </c>
      <c r="D72" s="216" t="s">
        <v>75</v>
      </c>
      <c r="E72" s="162">
        <v>220000</v>
      </c>
      <c r="F72" s="162">
        <v>22.79</v>
      </c>
      <c r="G72" s="132">
        <f t="shared" si="6"/>
        <v>1.0359090909090908E-4</v>
      </c>
      <c r="H72" s="6"/>
      <c r="I72" s="6"/>
      <c r="J72" s="6"/>
      <c r="K72" s="6"/>
      <c r="L72" s="6"/>
    </row>
    <row r="73" spans="1:12" ht="31.5" x14ac:dyDescent="0.25">
      <c r="A73" s="128"/>
      <c r="B73" s="121"/>
      <c r="C73" s="129">
        <v>6580</v>
      </c>
      <c r="D73" s="26" t="s">
        <v>78</v>
      </c>
      <c r="E73" s="131">
        <v>10000</v>
      </c>
      <c r="F73" s="131">
        <v>0</v>
      </c>
      <c r="G73" s="132">
        <f t="shared" si="6"/>
        <v>0</v>
      </c>
      <c r="H73" s="6"/>
      <c r="I73" s="6"/>
      <c r="J73" s="6"/>
      <c r="K73" s="6"/>
      <c r="L73" s="6"/>
    </row>
    <row r="74" spans="1:12" ht="15.75" x14ac:dyDescent="0.25">
      <c r="A74" s="154"/>
      <c r="B74" s="165"/>
      <c r="C74" s="155">
        <v>6588</v>
      </c>
      <c r="D74" s="174" t="s">
        <v>76</v>
      </c>
      <c r="E74" s="217">
        <v>190167</v>
      </c>
      <c r="F74" s="217">
        <v>0</v>
      </c>
      <c r="G74" s="132">
        <f t="shared" si="6"/>
        <v>0</v>
      </c>
      <c r="H74" s="6"/>
      <c r="I74" s="6"/>
      <c r="J74" s="6"/>
      <c r="K74" s="6"/>
      <c r="L74" s="6"/>
    </row>
    <row r="75" spans="1:12" ht="15.75" x14ac:dyDescent="0.25">
      <c r="A75" s="154"/>
      <c r="B75" s="165"/>
      <c r="C75" s="155">
        <v>6589</v>
      </c>
      <c r="D75" s="174" t="s">
        <v>77</v>
      </c>
      <c r="E75" s="217">
        <v>10000</v>
      </c>
      <c r="F75" s="217">
        <v>0</v>
      </c>
      <c r="G75" s="132">
        <f t="shared" si="6"/>
        <v>0</v>
      </c>
      <c r="H75" s="6"/>
      <c r="I75" s="6"/>
      <c r="J75" s="6"/>
      <c r="K75" s="6"/>
      <c r="L75" s="6"/>
    </row>
    <row r="76" spans="1:12" ht="16.5" thickBot="1" x14ac:dyDescent="0.3">
      <c r="A76" s="187"/>
      <c r="B76" s="211"/>
      <c r="C76" s="188">
        <v>6589</v>
      </c>
      <c r="D76" s="49" t="s">
        <v>76</v>
      </c>
      <c r="E76" s="203">
        <v>249833</v>
      </c>
      <c r="F76" s="203">
        <v>22.79</v>
      </c>
      <c r="G76" s="132">
        <f t="shared" si="6"/>
        <v>9.1220935584970754E-5</v>
      </c>
      <c r="H76" s="6"/>
      <c r="I76" s="6"/>
      <c r="J76" s="6"/>
      <c r="K76" s="6"/>
      <c r="L76" s="6"/>
    </row>
    <row r="77" spans="1:12" ht="16.5" thickBot="1" x14ac:dyDescent="0.3">
      <c r="A77" s="117">
        <v>926</v>
      </c>
      <c r="B77" s="151"/>
      <c r="C77" s="106"/>
      <c r="D77" s="41" t="s">
        <v>21</v>
      </c>
      <c r="E77" s="118">
        <f>E78</f>
        <v>600000</v>
      </c>
      <c r="F77" s="118">
        <f>F78</f>
        <v>268559.02</v>
      </c>
      <c r="G77" s="119">
        <f t="shared" ref="G77:G80" si="7">F77/E77</f>
        <v>0.44759836666666669</v>
      </c>
      <c r="H77" s="6"/>
      <c r="I77" s="6"/>
      <c r="J77" s="6"/>
      <c r="K77" s="6"/>
      <c r="L77" s="6"/>
    </row>
    <row r="78" spans="1:12" ht="15.75" x14ac:dyDescent="0.25">
      <c r="A78" s="154"/>
      <c r="B78" s="165">
        <v>92601</v>
      </c>
      <c r="C78" s="155"/>
      <c r="D78" s="39" t="s">
        <v>22</v>
      </c>
      <c r="E78" s="156">
        <f>SUM(E79:E79)</f>
        <v>600000</v>
      </c>
      <c r="F78" s="156">
        <f>SUM(F79:F79)</f>
        <v>268559.02</v>
      </c>
      <c r="G78" s="157">
        <f t="shared" si="7"/>
        <v>0.44759836666666669</v>
      </c>
      <c r="H78" s="6"/>
      <c r="I78" s="6"/>
      <c r="J78" s="6"/>
      <c r="K78" s="6"/>
      <c r="L78" s="6"/>
    </row>
    <row r="79" spans="1:12" ht="31.5" x14ac:dyDescent="0.25">
      <c r="A79" s="159"/>
      <c r="B79" s="160"/>
      <c r="C79" s="161">
        <v>6050</v>
      </c>
      <c r="D79" s="171" t="s">
        <v>48</v>
      </c>
      <c r="E79" s="162">
        <v>600000</v>
      </c>
      <c r="F79" s="162">
        <v>268559.02</v>
      </c>
      <c r="G79" s="163">
        <f t="shared" si="7"/>
        <v>0.44759836666666669</v>
      </c>
      <c r="H79" s="6"/>
      <c r="I79" s="6"/>
      <c r="J79" s="6"/>
      <c r="K79" s="6"/>
      <c r="L79" s="6"/>
    </row>
    <row r="80" spans="1:12" ht="16.5" thickBot="1" x14ac:dyDescent="0.25">
      <c r="A80" s="166"/>
      <c r="B80" s="167"/>
      <c r="C80" s="168"/>
      <c r="D80" s="42" t="s">
        <v>14</v>
      </c>
      <c r="E80" s="169">
        <f>E7+E18+E24+E29+E38+E53+E68+E77+E49+E15+E35</f>
        <v>6347690.29</v>
      </c>
      <c r="F80" s="169">
        <f>F7+F18+F24+F29+F38+F53+F68+F77+F49+F15+F35</f>
        <v>664257.12</v>
      </c>
      <c r="G80" s="170">
        <f t="shared" si="7"/>
        <v>0.10464548357793303</v>
      </c>
      <c r="H80" s="6"/>
      <c r="I80" s="6"/>
      <c r="J80" s="6"/>
      <c r="K80" s="6"/>
      <c r="L80" s="6"/>
    </row>
    <row r="81" spans="2:5" x14ac:dyDescent="0.2">
      <c r="B81" s="17"/>
    </row>
    <row r="82" spans="2:5" x14ac:dyDescent="0.2">
      <c r="E82" s="10"/>
    </row>
  </sheetData>
  <mergeCells count="3">
    <mergeCell ref="F1:G1"/>
    <mergeCell ref="F3:G3"/>
    <mergeCell ref="D2:G2"/>
  </mergeCells>
  <phoneticPr fontId="0" type="noConversion"/>
  <pageMargins left="0.6692913385826772" right="0.39370078740157483" top="0.47244094488188981" bottom="0.51181102362204722" header="0.51181102362204722" footer="0.51181102362204722"/>
  <pageSetup paperSize="9" scale="69" firstPageNumber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zał.nr 5</vt:lpstr>
      <vt:lpstr>'zał.nr 5'!Obszar_wydruku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Skarbnik</cp:lastModifiedBy>
  <cp:lastPrinted>2017-03-30T07:41:34Z</cp:lastPrinted>
  <dcterms:created xsi:type="dcterms:W3CDTF">2011-02-11T07:48:07Z</dcterms:created>
  <dcterms:modified xsi:type="dcterms:W3CDTF">2017-08-17T06:48:25Z</dcterms:modified>
</cp:coreProperties>
</file>