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1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Arkusz1!$A$1:$F$47</definedName>
  </definedNames>
  <calcPr calcId="145621"/>
</workbook>
</file>

<file path=xl/calcChain.xml><?xml version="1.0" encoding="utf-8"?>
<calcChain xmlns="http://schemas.openxmlformats.org/spreadsheetml/2006/main">
  <c r="D32" i="1" l="1"/>
  <c r="D31" i="1" s="1"/>
  <c r="F40" i="1" l="1"/>
  <c r="F38" i="1"/>
  <c r="E32" i="1"/>
  <c r="E31" i="1" s="1"/>
  <c r="F20" i="1" l="1"/>
  <c r="D22" i="1"/>
  <c r="D9" i="1"/>
  <c r="D8" i="1" s="1"/>
  <c r="F37" i="1"/>
  <c r="F44" i="1"/>
  <c r="E22" i="1" l="1"/>
  <c r="F22" i="1" s="1"/>
  <c r="E9" i="1"/>
  <c r="F43" i="1"/>
  <c r="F47" i="1"/>
  <c r="F39" i="1"/>
  <c r="F41" i="1"/>
  <c r="F36" i="1"/>
  <c r="F33" i="1"/>
  <c r="E29" i="1"/>
  <c r="D29" i="1"/>
  <c r="D46" i="1" s="1"/>
  <c r="F14" i="1"/>
  <c r="F16" i="1"/>
  <c r="F11" i="1"/>
  <c r="F27" i="1"/>
  <c r="F17" i="1"/>
  <c r="F10" i="1"/>
  <c r="F12" i="1"/>
  <c r="F13" i="1"/>
  <c r="F15" i="1"/>
  <c r="F18" i="1"/>
  <c r="F19" i="1"/>
  <c r="F21" i="1"/>
  <c r="F23" i="1"/>
  <c r="F24" i="1"/>
  <c r="F25" i="1"/>
  <c r="F26" i="1"/>
  <c r="F28" i="1"/>
  <c r="F30" i="1"/>
  <c r="F34" i="1"/>
  <c r="F35" i="1"/>
  <c r="F42" i="1"/>
  <c r="F29" i="1" l="1"/>
  <c r="F32" i="1"/>
  <c r="F9" i="1"/>
  <c r="F31" i="1"/>
  <c r="E8" i="1"/>
  <c r="F8" i="1" l="1"/>
  <c r="E46" i="1"/>
  <c r="F46" i="1" s="1"/>
</calcChain>
</file>

<file path=xl/sharedStrings.xml><?xml version="1.0" encoding="utf-8"?>
<sst xmlns="http://schemas.openxmlformats.org/spreadsheetml/2006/main" count="81" uniqueCount="80">
  <si>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</si>
  <si>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</si>
  <si>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</si>
  <si>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</si>
  <si>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</si>
  <si>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</si>
  <si>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</si>
  <si>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</si>
  <si>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</si>
  <si>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2) podatek rolny</t>
  </si>
  <si>
    <t>0320</t>
  </si>
  <si>
    <t>3) podatek leśny</t>
  </si>
  <si>
    <t>0330</t>
  </si>
  <si>
    <t>4) podatek od środków transportowych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</si>
  <si>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</si>
  <si>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</si>
  <si>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</si>
  <si>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</si>
  <si>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</si>
  <si>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</si>
  <si>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</si>
  <si>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</si>
  <si>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</si>
  <si>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2) 6,71% wpływów z podatku dochodowego od osób prawnych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</si>
  <si>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</si>
  <si>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</si>
  <si>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</si>
  <si>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</si>
  <si>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</si>
  <si>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</si>
  <si>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</si>
  <si>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</si>
  <si>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</si>
  <si>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</si>
  <si>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</si>
  <si>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</si>
  <si>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</si>
  <si>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</si>
  <si>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</si>
  <si>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</si>
  <si>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</si>
  <si>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</si>
  <si>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</si>
  <si>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</si>
  <si>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</si>
  <si>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</si>
  <si>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</si>
  <si>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9) wpływy z opłaty skarbowej</t>
  </si>
  <si>
    <t>10) podatek od czynności cywilnoprawnych</t>
  </si>
  <si>
    <t>11) wpływy z opłaty eksploatacyjnej</t>
  </si>
  <si>
    <t>0350</t>
  </si>
  <si>
    <t xml:space="preserve"> - środki otrzymane od pozostałych jednostek zaliczanych do sektora finansów publicznych na finansowanie lub dofinansowanie kosztów realizacji inwestycji i zakupów inwestycyjnych jednostek zaliczanych do sektora finansów publicznych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</si>
  <si>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</si>
  <si>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</si>
  <si>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>0470, 0750,0760, 0770, 0870</t>
  </si>
  <si>
    <t xml:space="preserve">                      </t>
  </si>
  <si>
    <t>3.</t>
  </si>
  <si>
    <t>4.</t>
  </si>
  <si>
    <t>0550</t>
  </si>
  <si>
    <t>2008, 2009</t>
  </si>
  <si>
    <t xml:space="preserve"> - 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</si>
  <si>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</si>
  <si>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- dotacja celowa otrzymana z tytułu pomocy finansowej udzielonej między jednostkami samorządu terytorialnego na dofinansowanie własnych zadań bieżących</t>
  </si>
  <si>
    <t>0760, 0770, 0870, 6207, 6280, 6300, 6330,6290</t>
  </si>
  <si>
    <t>Wpływy z pozostałych odsetek</t>
  </si>
  <si>
    <t>8)  wpływy z opłaty z tyt. wieczystego użytkowania nierychomości</t>
  </si>
  <si>
    <t>12) wpływy z opłat za zezwolenia na sprzedaż napojów alkoholowych</t>
  </si>
  <si>
    <t>Wpływy z usług</t>
  </si>
  <si>
    <t xml:space="preserve"> - dotacje celowe otrzymane z samorządu województwa na inwestycje i zakupy inwestycyjne realizowane na podstawie porozumien (umów) między jednostkami samorządu terytorialnego</t>
  </si>
  <si>
    <t>- środki na dofinansowanie kosztów realizacji inwestycji i zakupów inwestycyjnych jednostek sektora finansów publicznych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</si>
  <si>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przedszkolnego, zwroty dotacji )</t>
  </si>
  <si>
    <t>6280, 2460</t>
  </si>
  <si>
    <t xml:space="preserve">             Wykonanie dochodów budżetu gminy według źródeł  za I półrocze 2017</t>
  </si>
  <si>
    <t>za I pórocze 2017</t>
  </si>
  <si>
    <t>- dotacja celowa w ramach programów finansowanych z udziałem środków europejskich oraz środków, o których mowa w art.. 5 ust. 3 pkt 5 lit. A i b ustawy, lub płatności w ramach budżetu środków europejskich, realizowanych przez jst</t>
  </si>
  <si>
    <t>0400, 0490, 0570, 0580, 0630, 0640, 0660, 0670, 0690,0910, 0940, 0950, 0960,0970, 2360, 2950</t>
  </si>
  <si>
    <t>- dotacje celowe w ramach programów finansowanych z udziałem środków europejskich oraz środków, o których mowa w art.. 5 ust. 1 pkt 3 oraz ust. 3 pkt 5 i 6 ustawy, lub płatności w ramach budżetu środków europejskich</t>
  </si>
  <si>
    <t xml:space="preserve">  - dotacja celowa otrzymana z budżetu państwa na realizację inwestycji i zakupów inwestycyjnych własnych gmin</t>
  </si>
  <si>
    <t>1) 37,89% wpływów z podatku dochodowego od osób fizycznych</t>
  </si>
  <si>
    <t>Tabela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</si>
</sst>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4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49" fontId="5" fillId="0" borderId="3" xfId="2" applyNumberFormat="1" applyFont="1" applyBorder="1" applyAlignment="1">
      <alignment horizontal="center" wrapText="1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43" fontId="4" fillId="2" borderId="5" xfId="1" applyFont="1" applyFill="1" applyBorder="1" applyAlignment="1">
      <alignment horizontal="right"/>
    </xf>
    <xf numFmtId="43" fontId="5" fillId="0" borderId="3" xfId="1" applyFont="1" applyBorder="1" applyAlignment="1">
      <alignment horizontal="right"/>
    </xf>
    <xf numFmtId="43" fontId="5" fillId="0" borderId="5" xfId="1" applyFont="1" applyBorder="1" applyAlignment="1">
      <alignment horizontal="right"/>
    </xf>
    <xf numFmtId="43" fontId="5" fillId="0" borderId="8" xfId="1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43" fontId="4" fillId="2" borderId="3" xfId="1" applyFont="1" applyFill="1" applyBorder="1" applyAlignment="1">
      <alignment horizontal="right"/>
    </xf>
    <xf numFmtId="43" fontId="7" fillId="0" borderId="3" xfId="1" applyFont="1" applyBorder="1" applyAlignment="1">
      <alignment horizontal="right"/>
    </xf>
    <xf numFmtId="43" fontId="8" fillId="2" borderId="3" xfId="1" applyFont="1" applyFill="1" applyBorder="1" applyAlignment="1">
      <alignment horizontal="right"/>
    </xf>
    <xf numFmtId="43" fontId="7" fillId="0" borderId="5" xfId="1" applyFont="1" applyBorder="1" applyAlignment="1">
      <alignment horizontal="right"/>
    </xf>
    <xf numFmtId="43" fontId="4" fillId="2" borderId="10" xfId="1" applyFont="1" applyFill="1" applyBorder="1" applyAlignment="1">
      <alignment horizontal="right"/>
    </xf>
    <xf numFmtId="43" fontId="4" fillId="2" borderId="9" xfId="1" applyFont="1" applyFill="1" applyBorder="1" applyAlignment="1">
      <alignment horizontal="right"/>
    </xf>
    <xf numFmtId="43" fontId="10" fillId="0" borderId="11" xfId="1" applyFont="1" applyFill="1" applyBorder="1" applyAlignment="1" applyProtection="1">
      <alignment horizontal="right"/>
    </xf>
    <xf numFmtId="43" fontId="7" fillId="0" borderId="5" xfId="1" applyFont="1" applyBorder="1" applyAlignment="1"/>
    <xf numFmtId="43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49" fontId="12" fillId="0" borderId="5" xfId="0" applyNumberFormat="1" applyFont="1" applyFill="1" applyBorder="1" applyAlignment="1" applyProtection="1">
      <alignment wrapText="1"/>
    </xf>
    <xf numFmtId="0" fontId="4" fillId="0" borderId="8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13" fillId="0" borderId="0" xfId="0" applyFont="1" applyAlignment="1">
      <alignment horizontal="right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Normal="100" workbookViewId="0">
      <selection activeCell="C1" sqref="C1:F1"/>
    </sheetView>
  </sheetViews>
  <sheetFormatPr defaultRowHeight="12.75"/>
  <cols>
    <col min="1" max="1" width="3.42578125" bestFit="1" customWidth="1"/>
    <col min="2" max="2" width="52.7109375" customWidth="1"/>
    <col min="3" max="4" width="15.28515625" bestFit="1" customWidth="1"/>
    <col min="5" max="5" width="16.140625" customWidth="1"/>
    <col min="6" max="6" width="8.28515625" customWidth="1"/>
  </cols>
  <sheetData>
    <row r="1" spans="1:6" ht="15.75" customHeight="1">
      <c r="A1" s="1"/>
      <c r="B1" s="1"/>
      <c r="C1" s="81" t="s">
        <v>79</v>
      </c>
      <c r="D1" s="81"/>
      <c r="E1" s="81"/>
      <c r="F1" s="81"/>
    </row>
    <row r="2" spans="1:6" ht="18.75">
      <c r="A2" s="2"/>
      <c r="B2" s="75" t="s">
        <v>55</v>
      </c>
      <c r="C2" s="75"/>
      <c r="D2" s="75"/>
      <c r="E2" s="75"/>
      <c r="F2" s="75"/>
    </row>
    <row r="3" spans="1:6" ht="15.75">
      <c r="A3" s="2"/>
      <c r="B3" s="80" t="s">
        <v>72</v>
      </c>
      <c r="C3" s="80"/>
      <c r="D3" s="80"/>
      <c r="E3" s="80"/>
      <c r="F3" s="80"/>
    </row>
    <row r="4" spans="1:6" ht="16.5" thickBot="1">
      <c r="A4" s="2"/>
      <c r="B4" s="1"/>
      <c r="C4" s="1"/>
      <c r="D4" s="1"/>
      <c r="E4" s="3"/>
      <c r="F4" s="3"/>
    </row>
    <row r="5" spans="1:6">
      <c r="A5" s="70" t="s">
        <v>0</v>
      </c>
      <c r="B5" s="70" t="s">
        <v>1</v>
      </c>
      <c r="C5" s="70" t="s">
        <v>2</v>
      </c>
      <c r="D5" s="78" t="s">
        <v>3</v>
      </c>
      <c r="E5" s="4" t="s">
        <v>4</v>
      </c>
      <c r="F5" s="76" t="s">
        <v>43</v>
      </c>
    </row>
    <row r="6" spans="1:6" ht="13.5" thickBot="1">
      <c r="A6" s="71"/>
      <c r="B6" s="71"/>
      <c r="C6" s="71"/>
      <c r="D6" s="79"/>
      <c r="E6" s="5" t="s">
        <v>73</v>
      </c>
      <c r="F6" s="77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SUM(D9+D22+D25+D26+D27+D28)</f>
        <v>18249054.039999999</v>
      </c>
      <c r="E8" s="44">
        <f>E9+E22+E25+E26+E27+E28</f>
        <v>8934968.3399999999</v>
      </c>
      <c r="F8" s="12">
        <f>E8/D8</f>
        <v>0.48961268460356866</v>
      </c>
    </row>
    <row r="9" spans="1:6" ht="13.5" thickBot="1">
      <c r="A9" s="13">
        <v>1</v>
      </c>
      <c r="B9" s="14" t="s">
        <v>7</v>
      </c>
      <c r="C9" s="15"/>
      <c r="D9" s="45">
        <f>SUM(D10:D21)</f>
        <v>6141540</v>
      </c>
      <c r="E9" s="45">
        <f>SUM(E10:E21)</f>
        <v>3232856.36</v>
      </c>
      <c r="F9" s="12">
        <f t="shared" ref="F9:F47" si="0">E9/D9</f>
        <v>0.52639181052309358</v>
      </c>
    </row>
    <row r="10" spans="1:6" ht="13.5" thickBot="1">
      <c r="A10" s="60"/>
      <c r="B10" s="63" t="s">
        <v>42</v>
      </c>
      <c r="C10" s="17" t="s">
        <v>8</v>
      </c>
      <c r="D10" s="45">
        <v>4360000</v>
      </c>
      <c r="E10" s="45">
        <v>2305896.48</v>
      </c>
      <c r="F10" s="12">
        <f t="shared" si="0"/>
        <v>0.52887533944954124</v>
      </c>
    </row>
    <row r="11" spans="1:6" ht="13.5" thickBot="1">
      <c r="A11" s="64"/>
      <c r="B11" s="63" t="s">
        <v>9</v>
      </c>
      <c r="C11" s="18" t="s">
        <v>10</v>
      </c>
      <c r="D11" s="46">
        <v>17000</v>
      </c>
      <c r="E11" s="46">
        <v>9210.7999999999993</v>
      </c>
      <c r="F11" s="12">
        <f>E11/D11</f>
        <v>0.54181176470588233</v>
      </c>
    </row>
    <row r="12" spans="1:6" ht="13.5" thickBot="1">
      <c r="A12" s="19"/>
      <c r="B12" s="63" t="s">
        <v>11</v>
      </c>
      <c r="C12" s="18" t="s">
        <v>12</v>
      </c>
      <c r="D12" s="46">
        <v>22140</v>
      </c>
      <c r="E12" s="46">
        <v>11793</v>
      </c>
      <c r="F12" s="12">
        <f t="shared" si="0"/>
        <v>0.5326558265582656</v>
      </c>
    </row>
    <row r="13" spans="1:6" ht="13.5" thickBot="1">
      <c r="A13" s="19"/>
      <c r="B13" s="63" t="s">
        <v>13</v>
      </c>
      <c r="C13" s="18" t="s">
        <v>14</v>
      </c>
      <c r="D13" s="46">
        <v>41400</v>
      </c>
      <c r="E13" s="46">
        <v>19427.599999999999</v>
      </c>
      <c r="F13" s="12">
        <f t="shared" si="0"/>
        <v>0.46926570048309174</v>
      </c>
    </row>
    <row r="14" spans="1:6" ht="24.75" thickBot="1">
      <c r="A14" s="19"/>
      <c r="B14" s="59" t="s">
        <v>44</v>
      </c>
      <c r="C14" s="18" t="s">
        <v>50</v>
      </c>
      <c r="D14" s="46">
        <v>10000</v>
      </c>
      <c r="E14" s="46">
        <v>3811.35</v>
      </c>
      <c r="F14" s="12">
        <f t="shared" si="0"/>
        <v>0.381135</v>
      </c>
    </row>
    <row r="15" spans="1:6" ht="13.5" thickBot="1">
      <c r="A15" s="19"/>
      <c r="B15" s="63" t="s">
        <v>45</v>
      </c>
      <c r="C15" s="18" t="s">
        <v>15</v>
      </c>
      <c r="D15" s="46">
        <v>45000</v>
      </c>
      <c r="E15" s="46">
        <v>24423</v>
      </c>
      <c r="F15" s="12">
        <f t="shared" si="0"/>
        <v>0.54273333333333329</v>
      </c>
    </row>
    <row r="16" spans="1:6" ht="13.5" thickBot="1">
      <c r="A16" s="19"/>
      <c r="B16" s="63" t="s">
        <v>46</v>
      </c>
      <c r="C16" s="18" t="s">
        <v>17</v>
      </c>
      <c r="D16" s="46">
        <v>820000</v>
      </c>
      <c r="E16" s="46">
        <v>325108</v>
      </c>
      <c r="F16" s="12">
        <f>E16/D16</f>
        <v>0.39647317073170729</v>
      </c>
    </row>
    <row r="17" spans="1:6" ht="13.5" thickBot="1">
      <c r="A17" s="19"/>
      <c r="B17" s="59" t="s">
        <v>65</v>
      </c>
      <c r="C17" s="18" t="s">
        <v>58</v>
      </c>
      <c r="D17" s="46">
        <v>130000</v>
      </c>
      <c r="E17" s="46">
        <v>88834.43</v>
      </c>
      <c r="F17" s="12">
        <f t="shared" si="0"/>
        <v>0.68334176923076917</v>
      </c>
    </row>
    <row r="18" spans="1:6" ht="13.5" thickBot="1">
      <c r="A18" s="19"/>
      <c r="B18" s="63" t="s">
        <v>47</v>
      </c>
      <c r="C18" s="18" t="s">
        <v>16</v>
      </c>
      <c r="D18" s="55">
        <v>30000</v>
      </c>
      <c r="E18" s="46">
        <v>15982.53</v>
      </c>
      <c r="F18" s="12">
        <f t="shared" si="0"/>
        <v>0.53275099999999997</v>
      </c>
    </row>
    <row r="19" spans="1:6" ht="13.5" thickBot="1">
      <c r="A19" s="19"/>
      <c r="B19" s="61" t="s">
        <v>48</v>
      </c>
      <c r="C19" s="22" t="s">
        <v>18</v>
      </c>
      <c r="D19" s="47">
        <v>305000</v>
      </c>
      <c r="E19" s="47">
        <v>166291.12</v>
      </c>
      <c r="F19" s="12">
        <f t="shared" si="0"/>
        <v>0.54521678688524589</v>
      </c>
    </row>
    <row r="20" spans="1:6" ht="13.5" thickBot="1">
      <c r="A20" s="64"/>
      <c r="B20" s="59" t="s">
        <v>49</v>
      </c>
      <c r="C20" s="18" t="s">
        <v>19</v>
      </c>
      <c r="D20" s="46">
        <v>4000</v>
      </c>
      <c r="E20" s="46">
        <v>1837.8</v>
      </c>
      <c r="F20" s="12">
        <f t="shared" si="0"/>
        <v>0.45944999999999997</v>
      </c>
    </row>
    <row r="21" spans="1:6" ht="24.75" thickBot="1">
      <c r="A21" s="23"/>
      <c r="B21" s="62" t="s">
        <v>66</v>
      </c>
      <c r="C21" s="24" t="s">
        <v>20</v>
      </c>
      <c r="D21" s="48">
        <v>357000</v>
      </c>
      <c r="E21" s="48">
        <v>260240.25</v>
      </c>
      <c r="F21" s="12">
        <f t="shared" si="0"/>
        <v>0.72896428571428573</v>
      </c>
    </row>
    <row r="22" spans="1:6" ht="13.5" thickBot="1">
      <c r="A22" s="13">
        <v>2</v>
      </c>
      <c r="B22" s="20" t="s">
        <v>21</v>
      </c>
      <c r="C22" s="18"/>
      <c r="D22" s="46">
        <f>SUM(D23:D24)</f>
        <v>7807739</v>
      </c>
      <c r="E22" s="46">
        <f>SUM(E23:E24)</f>
        <v>3747701.01</v>
      </c>
      <c r="F22" s="12">
        <f t="shared" si="0"/>
        <v>0.47999824404990993</v>
      </c>
    </row>
    <row r="23" spans="1:6" ht="15.75" customHeight="1" thickBot="1">
      <c r="A23" s="21"/>
      <c r="B23" s="58" t="s">
        <v>78</v>
      </c>
      <c r="C23" s="22" t="s">
        <v>22</v>
      </c>
      <c r="D23" s="47">
        <v>7647739</v>
      </c>
      <c r="E23" s="47">
        <v>3490082</v>
      </c>
      <c r="F23" s="25">
        <f t="shared" si="0"/>
        <v>0.45635474746196231</v>
      </c>
    </row>
    <row r="24" spans="1:6" ht="15.75" customHeight="1" thickBot="1">
      <c r="A24" s="6"/>
      <c r="B24" s="59" t="s">
        <v>23</v>
      </c>
      <c r="C24" s="26" t="s">
        <v>24</v>
      </c>
      <c r="D24" s="46">
        <v>160000</v>
      </c>
      <c r="E24" s="46">
        <v>257619.01</v>
      </c>
      <c r="F24" s="27">
        <f t="shared" si="0"/>
        <v>1.6101188125000001</v>
      </c>
    </row>
    <row r="25" spans="1:6" ht="13.5" thickBot="1">
      <c r="A25" s="6">
        <v>3</v>
      </c>
      <c r="B25" s="16" t="s">
        <v>67</v>
      </c>
      <c r="C25" s="18" t="s">
        <v>25</v>
      </c>
      <c r="D25" s="46">
        <v>558300</v>
      </c>
      <c r="E25" s="46">
        <v>267364.74</v>
      </c>
      <c r="F25" s="27">
        <f t="shared" si="0"/>
        <v>0.47889081139172485</v>
      </c>
    </row>
    <row r="26" spans="1:6" ht="27" customHeight="1" thickBot="1">
      <c r="A26" s="13">
        <v>4</v>
      </c>
      <c r="B26" s="14" t="s">
        <v>26</v>
      </c>
      <c r="C26" s="28" t="s">
        <v>54</v>
      </c>
      <c r="D26" s="45">
        <v>1992878.12</v>
      </c>
      <c r="E26" s="45">
        <v>824444.57</v>
      </c>
      <c r="F26" s="12">
        <f t="shared" si="0"/>
        <v>0.4136954296030908</v>
      </c>
    </row>
    <row r="27" spans="1:6" ht="13.5" thickBot="1">
      <c r="A27" s="13" t="s">
        <v>27</v>
      </c>
      <c r="B27" s="20" t="s">
        <v>64</v>
      </c>
      <c r="C27" s="26" t="s">
        <v>28</v>
      </c>
      <c r="D27" s="46">
        <v>53011</v>
      </c>
      <c r="E27" s="46">
        <v>21081.01</v>
      </c>
      <c r="F27" s="12">
        <f>E27/D27</f>
        <v>0.39767236988549542</v>
      </c>
    </row>
    <row r="28" spans="1:6" ht="82.5" customHeight="1" thickBot="1">
      <c r="A28" s="13" t="s">
        <v>29</v>
      </c>
      <c r="B28" s="20" t="s">
        <v>70</v>
      </c>
      <c r="C28" s="26" t="s">
        <v>75</v>
      </c>
      <c r="D28" s="46">
        <v>1695585.92</v>
      </c>
      <c r="E28" s="46">
        <v>841520.65</v>
      </c>
      <c r="F28" s="12">
        <f t="shared" si="0"/>
        <v>0.49630080084647088</v>
      </c>
    </row>
    <row r="29" spans="1:6" ht="13.5" thickBot="1">
      <c r="A29" s="29" t="s">
        <v>30</v>
      </c>
      <c r="B29" s="10" t="s">
        <v>31</v>
      </c>
      <c r="C29" s="30">
        <v>2920</v>
      </c>
      <c r="D29" s="49">
        <f>D30</f>
        <v>2117250</v>
      </c>
      <c r="E29" s="49">
        <f>E30</f>
        <v>1302794</v>
      </c>
      <c r="F29" s="12">
        <f t="shared" si="0"/>
        <v>0.61532365096233321</v>
      </c>
    </row>
    <row r="30" spans="1:6" ht="13.5" thickBot="1">
      <c r="A30" s="31"/>
      <c r="B30" s="32" t="s">
        <v>32</v>
      </c>
      <c r="C30" s="33"/>
      <c r="D30" s="50">
        <v>2117250</v>
      </c>
      <c r="E30" s="50">
        <v>1302794</v>
      </c>
      <c r="F30" s="12">
        <f t="shared" si="0"/>
        <v>0.61532365096233321</v>
      </c>
    </row>
    <row r="31" spans="1:6" ht="13.5" thickBot="1">
      <c r="A31" s="67" t="s">
        <v>33</v>
      </c>
      <c r="B31" s="34" t="s">
        <v>34</v>
      </c>
      <c r="C31" s="35"/>
      <c r="D31" s="51">
        <f>D32+D43+D44+D45+D42</f>
        <v>7685715.75</v>
      </c>
      <c r="E31" s="51">
        <f>E32+E43+E44+E45+E42</f>
        <v>2681029.0299999998</v>
      </c>
      <c r="F31" s="12">
        <f t="shared" si="0"/>
        <v>0.34883270696031138</v>
      </c>
    </row>
    <row r="32" spans="1:6" ht="24.75" thickBot="1">
      <c r="A32" s="38" t="s">
        <v>35</v>
      </c>
      <c r="B32" s="36" t="s">
        <v>36</v>
      </c>
      <c r="C32" s="33"/>
      <c r="D32" s="50">
        <f>SUM(D33:D41)</f>
        <v>4109562.8299999996</v>
      </c>
      <c r="E32" s="50">
        <f>SUM(E33:E41)</f>
        <v>814735.40999999992</v>
      </c>
      <c r="F32" s="12">
        <f t="shared" si="0"/>
        <v>0.19825354756773483</v>
      </c>
    </row>
    <row r="33" spans="1:6" ht="24.75" thickBot="1">
      <c r="A33" s="68"/>
      <c r="B33" s="36" t="s">
        <v>37</v>
      </c>
      <c r="C33" s="37">
        <v>2030</v>
      </c>
      <c r="D33" s="50">
        <v>675963</v>
      </c>
      <c r="E33" s="50">
        <v>356772</v>
      </c>
      <c r="F33" s="12">
        <f t="shared" si="0"/>
        <v>0.52779811912782204</v>
      </c>
    </row>
    <row r="34" spans="1:6" ht="13.5" thickBot="1">
      <c r="A34" s="66"/>
      <c r="B34" s="65" t="s">
        <v>38</v>
      </c>
      <c r="C34" s="38">
        <v>2870</v>
      </c>
      <c r="D34" s="56">
        <v>828564</v>
      </c>
      <c r="E34" s="52">
        <v>0</v>
      </c>
      <c r="F34" s="12">
        <f t="shared" si="0"/>
        <v>0</v>
      </c>
    </row>
    <row r="35" spans="1:6" ht="62.25" customHeight="1" thickBot="1">
      <c r="A35" s="66"/>
      <c r="B35" s="65" t="s">
        <v>60</v>
      </c>
      <c r="C35" s="39" t="s">
        <v>59</v>
      </c>
      <c r="D35" s="52">
        <v>68172.740000000005</v>
      </c>
      <c r="E35" s="52">
        <v>63752.74</v>
      </c>
      <c r="F35" s="12">
        <f t="shared" si="0"/>
        <v>0.93516470072935298</v>
      </c>
    </row>
    <row r="36" spans="1:6" ht="62.25" customHeight="1" thickBot="1">
      <c r="A36" s="66"/>
      <c r="B36" s="36" t="s">
        <v>51</v>
      </c>
      <c r="C36" s="37" t="s">
        <v>71</v>
      </c>
      <c r="D36" s="50">
        <v>1139878.98</v>
      </c>
      <c r="E36" s="50">
        <v>394210.67</v>
      </c>
      <c r="F36" s="12">
        <f t="shared" si="0"/>
        <v>0.34583554650687565</v>
      </c>
    </row>
    <row r="37" spans="1:6" ht="39" thickBot="1">
      <c r="A37" s="66"/>
      <c r="B37" s="69" t="s">
        <v>69</v>
      </c>
      <c r="C37" s="39">
        <v>6260</v>
      </c>
      <c r="D37" s="50">
        <v>269900</v>
      </c>
      <c r="E37" s="50">
        <v>0</v>
      </c>
      <c r="F37" s="12">
        <f t="shared" si="0"/>
        <v>0</v>
      </c>
    </row>
    <row r="38" spans="1:6" ht="51.75" customHeight="1" thickBot="1">
      <c r="A38" s="66"/>
      <c r="B38" s="69" t="s">
        <v>76</v>
      </c>
      <c r="C38" s="37">
        <v>6200</v>
      </c>
      <c r="D38" s="50">
        <v>839798.11</v>
      </c>
      <c r="E38" s="50">
        <v>0</v>
      </c>
      <c r="F38" s="12">
        <f t="shared" si="0"/>
        <v>0</v>
      </c>
    </row>
    <row r="39" spans="1:6" ht="48.75" thickBot="1">
      <c r="A39" s="66"/>
      <c r="B39" s="36" t="s">
        <v>53</v>
      </c>
      <c r="C39" s="37">
        <v>6300</v>
      </c>
      <c r="D39" s="50">
        <v>106461</v>
      </c>
      <c r="E39" s="50">
        <v>0</v>
      </c>
      <c r="F39" s="12">
        <f t="shared" si="0"/>
        <v>0</v>
      </c>
    </row>
    <row r="40" spans="1:6" ht="24.75" thickBot="1">
      <c r="A40" s="66"/>
      <c r="B40" s="36" t="s">
        <v>77</v>
      </c>
      <c r="C40" s="37">
        <v>6330</v>
      </c>
      <c r="D40" s="50">
        <v>150000</v>
      </c>
      <c r="E40" s="50">
        <v>0</v>
      </c>
      <c r="F40" s="12">
        <f t="shared" si="0"/>
        <v>0</v>
      </c>
    </row>
    <row r="41" spans="1:6" ht="51" customHeight="1" thickBot="1">
      <c r="A41" s="31"/>
      <c r="B41" s="36" t="s">
        <v>68</v>
      </c>
      <c r="C41" s="37">
        <v>6630</v>
      </c>
      <c r="D41" s="50">
        <v>30825</v>
      </c>
      <c r="E41" s="50">
        <v>0</v>
      </c>
      <c r="F41" s="12">
        <f t="shared" si="0"/>
        <v>0</v>
      </c>
    </row>
    <row r="42" spans="1:6" ht="24.75" thickBot="1">
      <c r="A42" s="38" t="s">
        <v>39</v>
      </c>
      <c r="B42" s="36" t="s">
        <v>52</v>
      </c>
      <c r="C42" s="37">
        <v>2010</v>
      </c>
      <c r="D42" s="57">
        <v>1305440.42</v>
      </c>
      <c r="E42" s="50">
        <v>703893.62</v>
      </c>
      <c r="F42" s="12">
        <f t="shared" si="0"/>
        <v>0.53920011148421465</v>
      </c>
    </row>
    <row r="43" spans="1:6" ht="61.5" customHeight="1" thickBot="1">
      <c r="A43" s="38" t="s">
        <v>56</v>
      </c>
      <c r="B43" s="43" t="s">
        <v>61</v>
      </c>
      <c r="C43" s="39">
        <v>2060</v>
      </c>
      <c r="D43" s="56">
        <v>2183000</v>
      </c>
      <c r="E43" s="52">
        <v>1162400</v>
      </c>
      <c r="F43" s="12">
        <f t="shared" si="0"/>
        <v>0.53247824095281726</v>
      </c>
    </row>
    <row r="44" spans="1:6" ht="42" customHeight="1" thickBot="1">
      <c r="A44" s="38" t="s">
        <v>57</v>
      </c>
      <c r="B44" s="43" t="s">
        <v>62</v>
      </c>
      <c r="C44" s="42">
        <v>2710</v>
      </c>
      <c r="D44" s="56">
        <v>30000</v>
      </c>
      <c r="E44" s="52">
        <v>0</v>
      </c>
      <c r="F44" s="12">
        <f t="shared" ref="F44" si="1">E44/D44</f>
        <v>0</v>
      </c>
    </row>
    <row r="45" spans="1:6" ht="50.25" customHeight="1" thickBot="1">
      <c r="A45" s="38" t="s">
        <v>27</v>
      </c>
      <c r="B45" s="43" t="s">
        <v>74</v>
      </c>
      <c r="C45" s="39">
        <v>2050</v>
      </c>
      <c r="D45" s="56">
        <v>57712.5</v>
      </c>
      <c r="E45" s="52">
        <v>0</v>
      </c>
      <c r="F45" s="12">
        <v>0</v>
      </c>
    </row>
    <row r="46" spans="1:6" ht="13.5" thickBot="1">
      <c r="A46" s="72" t="s">
        <v>40</v>
      </c>
      <c r="B46" s="73"/>
      <c r="C46" s="74"/>
      <c r="D46" s="53">
        <f>D8+D29+D31</f>
        <v>28052019.789999999</v>
      </c>
      <c r="E46" s="53">
        <f>E8+E29+E31</f>
        <v>12918791.369999999</v>
      </c>
      <c r="F46" s="12">
        <f t="shared" si="0"/>
        <v>0.46052981092667339</v>
      </c>
    </row>
    <row r="47" spans="1:6" ht="37.5" thickTop="1" thickBot="1">
      <c r="A47" s="40"/>
      <c r="B47" s="40" t="s">
        <v>41</v>
      </c>
      <c r="C47" s="41" t="s">
        <v>63</v>
      </c>
      <c r="D47" s="54">
        <v>3664863.09</v>
      </c>
      <c r="E47" s="54">
        <v>780539.65</v>
      </c>
      <c r="F47" s="12">
        <f t="shared" si="0"/>
        <v>0.21297921118248378</v>
      </c>
    </row>
  </sheetData>
  <mergeCells count="9">
    <mergeCell ref="C1:F1"/>
    <mergeCell ref="A5:A6"/>
    <mergeCell ref="A46:C46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Skarbnik</cp:lastModifiedBy>
  <cp:lastPrinted>2017-07-20T08:16:00Z</cp:lastPrinted>
  <dcterms:created xsi:type="dcterms:W3CDTF">2012-07-19T07:00:42Z</dcterms:created>
  <dcterms:modified xsi:type="dcterms:W3CDTF">2017-08-14T13:38:37Z</dcterms:modified>
</cp:coreProperties>
</file>