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60" windowWidth="12120" windowHeight="8130" activeTab="1"/>
  </bookViews>
  <sheets>
    <sheet name="Arkusz1" sheetId="1" r:id="rId1"/>
    <sheet name="zał.nr 5" sheetId="2" r:id="rId2"/>
  </sheets>
  <definedNames>
    <definedName name="_xlnm.Print_Area" localSheetId="1">'zał.nr 5'!$A$1:$G$72</definedName>
  </definedNames>
  <calcPr calcId="145621"/>
</workbook>
</file>

<file path=xl/calcChain.xml><?xml version="1.0" encoding="utf-8"?>
<calcChain xmlns="http://schemas.openxmlformats.org/spreadsheetml/2006/main">
  <c r="G21" i="2" l="1"/>
  <c r="F32" i="2"/>
  <c r="F40" i="2"/>
  <c r="F46" i="2"/>
  <c r="F45" i="2" s="1"/>
  <c r="G45" i="2" s="1"/>
  <c r="F43" i="2"/>
  <c r="G41" i="2"/>
  <c r="F68" i="2"/>
  <c r="G70" i="2"/>
  <c r="E40" i="2"/>
  <c r="E68" i="2"/>
  <c r="E67" i="2" s="1"/>
  <c r="E46" i="2"/>
  <c r="E45" i="2" s="1"/>
  <c r="G47" i="2"/>
  <c r="F19" i="2"/>
  <c r="F18" i="2" s="1"/>
  <c r="E19" i="2"/>
  <c r="F15" i="2"/>
  <c r="E15" i="2"/>
  <c r="E14" i="2" s="1"/>
  <c r="G16" i="2"/>
  <c r="G17" i="2"/>
  <c r="F37" i="2"/>
  <c r="E37" i="2"/>
  <c r="G38" i="2"/>
  <c r="F49" i="2"/>
  <c r="F48" i="2" s="1"/>
  <c r="F52" i="2"/>
  <c r="F28" i="2"/>
  <c r="F27" i="2" s="1"/>
  <c r="E49" i="2"/>
  <c r="E28" i="2"/>
  <c r="G31" i="2"/>
  <c r="E10" i="2"/>
  <c r="F67" i="2"/>
  <c r="G66" i="2"/>
  <c r="F65" i="2"/>
  <c r="F64" i="2" s="1"/>
  <c r="E65" i="2"/>
  <c r="G65" i="2" s="1"/>
  <c r="G63" i="2"/>
  <c r="G62" i="2"/>
  <c r="F61" i="2"/>
  <c r="E61" i="2"/>
  <c r="F59" i="2"/>
  <c r="E59" i="2"/>
  <c r="G59" i="2"/>
  <c r="G58" i="2"/>
  <c r="G57" i="2"/>
  <c r="G56" i="2"/>
  <c r="F55" i="2"/>
  <c r="E55" i="2"/>
  <c r="G53" i="2"/>
  <c r="G54" i="2"/>
  <c r="E52" i="2"/>
  <c r="G52" i="2" s="1"/>
  <c r="E43" i="2"/>
  <c r="G39" i="2"/>
  <c r="G34" i="2"/>
  <c r="G33" i="2"/>
  <c r="E32" i="2"/>
  <c r="G32" i="2" s="1"/>
  <c r="G30" i="2"/>
  <c r="G29" i="2"/>
  <c r="F25" i="2"/>
  <c r="F23" i="2"/>
  <c r="F22" i="2" s="1"/>
  <c r="E23" i="2"/>
  <c r="E25" i="2"/>
  <c r="G20" i="2"/>
  <c r="F10" i="2"/>
  <c r="G10" i="2" s="1"/>
  <c r="G12" i="2"/>
  <c r="G11" i="2"/>
  <c r="F8" i="2"/>
  <c r="F7" i="2" s="1"/>
  <c r="G51" i="2"/>
  <c r="G9" i="2"/>
  <c r="E8" i="2"/>
  <c r="G42" i="2"/>
  <c r="G60" i="2"/>
  <c r="G35" i="2"/>
  <c r="G50" i="2"/>
  <c r="G13" i="2"/>
  <c r="G26" i="2"/>
  <c r="G44" i="2"/>
  <c r="G49" i="2"/>
  <c r="G23" i="2"/>
  <c r="G61" i="2"/>
  <c r="G68" i="2"/>
  <c r="G28" i="2"/>
  <c r="G69" i="2"/>
  <c r="E27" i="2"/>
  <c r="G37" i="2" l="1"/>
  <c r="G46" i="2"/>
  <c r="E64" i="2"/>
  <c r="G64" i="2" s="1"/>
  <c r="G8" i="2"/>
  <c r="F36" i="2"/>
  <c r="G43" i="2"/>
  <c r="G27" i="2"/>
  <c r="G24" i="2"/>
  <c r="G19" i="2"/>
  <c r="G67" i="2"/>
  <c r="G25" i="2"/>
  <c r="E36" i="2"/>
  <c r="E22" i="2"/>
  <c r="G22" i="2" s="1"/>
  <c r="E48" i="2"/>
  <c r="E7" i="2"/>
  <c r="E18" i="2"/>
  <c r="G18" i="2" s="1"/>
  <c r="G55" i="2"/>
  <c r="G15" i="2"/>
  <c r="F14" i="2"/>
  <c r="G14" i="2" s="1"/>
  <c r="G40" i="2"/>
  <c r="F71" i="2" l="1"/>
  <c r="G71" i="2" s="1"/>
  <c r="G48" i="2"/>
  <c r="G7" i="2"/>
  <c r="G36" i="2"/>
  <c r="E71" i="2"/>
</calcChain>
</file>

<file path=xl/comments1.xml><?xml version="1.0" encoding="utf-8"?>
<comments xmlns="http://schemas.openxmlformats.org/spreadsheetml/2006/main">
  <authors>
    <author/>
  </authors>
  <commentList>
    <comment ref="D48" authorId="0">
      <text>
        <r>
          <rPr>
            <b/>
            <sz val="8"/>
            <color indexed="8"/>
            <rFont val="Tahoma"/>
            <family val="2"/>
            <charset val="238"/>
          </rPr>
          <t xml:space="preserve">XX:
</t>
        </r>
      </text>
    </comment>
  </commentList>
</comments>
</file>

<file path=xl/sharedStrings.xml><?xml version="1.0" encoding="utf-8"?>
<sst xmlns="http://schemas.openxmlformats.org/spreadsheetml/2006/main" count="76" uniqueCount="72">
  <si>
    <t>`</t>
  </si>
  <si>
    <t>Dział</t>
  </si>
  <si>
    <t>Rozdział</t>
  </si>
  <si>
    <t>§</t>
  </si>
  <si>
    <t>Nazwa</t>
  </si>
  <si>
    <t>Plan</t>
  </si>
  <si>
    <t>Wykonanie</t>
  </si>
  <si>
    <t>Procent wykonania</t>
  </si>
  <si>
    <t>Transport i łączność</t>
  </si>
  <si>
    <t>Działalność usługowa</t>
  </si>
  <si>
    <t>Administracja publiczna</t>
  </si>
  <si>
    <t>Oświata i wychowanie</t>
  </si>
  <si>
    <t>Gimnazja</t>
  </si>
  <si>
    <t>Gospodarka komunalna i ochrona środowiska</t>
  </si>
  <si>
    <t>Ogółem</t>
  </si>
  <si>
    <t>Lokalny transport zbiorowy</t>
  </si>
  <si>
    <t>Urzędy gmin (miast  i miast na prawach powiatu)</t>
  </si>
  <si>
    <t>Ochrona powietrza atmosferycznego i klimatu</t>
  </si>
  <si>
    <t>Kultura i ochrona dziedzictwa narodowego</t>
  </si>
  <si>
    <t>Drogi publiczne  gminne</t>
  </si>
  <si>
    <t>Przedszkola</t>
  </si>
  <si>
    <t>Kultura fizyczna</t>
  </si>
  <si>
    <t>Obiekty  sportowe</t>
  </si>
  <si>
    <t xml:space="preserve">                                   </t>
  </si>
  <si>
    <t>Gospodarka gruntami i nieruchomościami</t>
  </si>
  <si>
    <t>Plan zagospodarowania przestrzennego</t>
  </si>
  <si>
    <t>Cmentarze</t>
  </si>
  <si>
    <t xml:space="preserve">Pozostała działalność </t>
  </si>
  <si>
    <t xml:space="preserve">Pozostała działalnośc </t>
  </si>
  <si>
    <t>Gospodarka ściekowa  i ochrona wód</t>
  </si>
  <si>
    <t>Utrzymanie zieleni w miatach i gminach</t>
  </si>
  <si>
    <t xml:space="preserve">Ochrona zabytków i opieka nad zabytkami </t>
  </si>
  <si>
    <t>Gospodarka Mieszkaniowa</t>
  </si>
  <si>
    <t>Oświetlenie ulic, placów i dróg</t>
  </si>
  <si>
    <t>Montaż sygnalizacji świetlnej w Szczawnie Zdroju w ciągu drogi wojewódzkiej nr 375</t>
  </si>
  <si>
    <t>Przebudowa ciągu  komunikacyjnego łączącego uzdrowiskową częśc Szczawna-Zdroju z DW375 i 376- etap I remont Mickiewicza  i przebudowa Ułanów Badwiślańskich</t>
  </si>
  <si>
    <t>Przebudowa drogi dojazdowej do gruntów rolnych w Szczawnie-Zdroju działka nr 60 obr. 2</t>
  </si>
  <si>
    <t>Przebudowa dróg gminnych</t>
  </si>
  <si>
    <t>Zmiana sposobu użytkowania budynku gospodarczego przy ul Sienkiewicza 28A na budynek siedmioma lokalami socjalnymi</t>
  </si>
  <si>
    <t>Zmiana miejscowego planu zagospodarowania przestrzennego- opracowanie dokumentacji</t>
  </si>
  <si>
    <t>Zakup młota udarowego</t>
  </si>
  <si>
    <t>Przebudowa budynku Urzędu Miejskiego -I etap dokumentacja</t>
  </si>
  <si>
    <t>Zakup centrali  telefonicznej w Urzedzie Miejskim</t>
  </si>
  <si>
    <t>Zakup sprzętu komputerowego</t>
  </si>
  <si>
    <t xml:space="preserve">Opracowanie ekspertyz i dokumentacji pod przyszłe inwestycje  </t>
  </si>
  <si>
    <t xml:space="preserve">E-usługi publiczne w Uzdrowiskowej Gminie Miejskiej Szczawno-Zdrój  </t>
  </si>
  <si>
    <t>Przebudowa Przedszkola Miejskiego w Szczawnie Zdroju</t>
  </si>
  <si>
    <t>System przeciwdziałania zadymianiu w Przedszkolu Miejskim</t>
  </si>
  <si>
    <t xml:space="preserve">Budowa Zespołu Szkolno-Przedszkolnego w ramach kompleksu oświatowo-sportowo-rekreacyjnego przy ul. Słonecznej 1 A </t>
  </si>
  <si>
    <t>Porzadkowanie  gospodarki ściekowej - przyłącza</t>
  </si>
  <si>
    <t>Przebudowa kanalizacji deszczowej</t>
  </si>
  <si>
    <t>Ścieżka  przyrodniczo-ekologiczna w Parku Szwedzkim</t>
  </si>
  <si>
    <t>Zakup piły spalinowej Stihl 441</t>
  </si>
  <si>
    <t>Dokumentacja i montaż instalacji prosumenckich OZE w ramach Gminnego Programu Prosumenckiego dla Szczawna -Zdroju</t>
  </si>
  <si>
    <t>Modernizacja źródła ciepła na terenie Gminy Szczawno-Zdrój w ramach programu Kawka</t>
  </si>
  <si>
    <t>Zmiana sposobu ogrzewania</t>
  </si>
  <si>
    <t>Przebudowa oświetlenia terenu placu zabaw przy ul Rówoległej</t>
  </si>
  <si>
    <t>Doposażenie placów zabaw</t>
  </si>
  <si>
    <t>Budowa obiektu lekkoatletycznego przy ul. Słonecznej w ramach II etapu budowy kompleksu oświatowo -sportowo-rekreacyjnego</t>
  </si>
  <si>
    <t>Budowa sieci elektrycznej oświetlenia na częsci ul Prusa, ul. Popiełuszki oraz alejach na cmentarzu komunalnym - dokumentacja</t>
  </si>
  <si>
    <t>Turystyka</t>
  </si>
  <si>
    <t>Zadania w zakresie upowszechniania turystyki</t>
  </si>
  <si>
    <t>Zagospodarowanie turystyczne "Wokół Trójgarbu"</t>
  </si>
  <si>
    <t>Modernizacja energetyczna 4 budynków komunalnych - dokumentacja</t>
  </si>
  <si>
    <t>Budowa kompleksu oświatowo-sportowego przy ul. Słonecznej - Etap I</t>
  </si>
  <si>
    <t>Pomoc społeczna</t>
  </si>
  <si>
    <t>Przebudowa budynku Sali gimnastycznej przy ul. Sienkiewicza 28 w Szczawnie-Zdroju</t>
  </si>
  <si>
    <t>Zwroty dotacji na rzecz Ministerstwa Sportu i Turystyki (odzyskany vat)</t>
  </si>
  <si>
    <t>Zwroty dotacji na rzecz Ministerstwa Rodziny, Pracy i Polityki Społecznej</t>
  </si>
  <si>
    <t>Rewitalizacja obiektów zabytkowych w Parku Zdrojowym w Szczawnie-Zdroju - dokumentacja</t>
  </si>
  <si>
    <t>Załącznik nr 6 do sprawozdania z wykonania budżetu</t>
  </si>
  <si>
    <t xml:space="preserve">            Informacja z wykonania wydatków majątkowych za rok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</si>
</sst>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8" x14ac:knownFonts="1">
    <font>
      <sz val="10"/>
      <name val="MS Sans Serif"/>
      <family val="2"/>
      <charset val="238"/>
    </font>
    <font>
      <sz val="10"/>
      <name val="Arial"/>
      <family val="2"/>
      <charset val="238"/>
    </font>
    <font>
      <sz val="10"/>
      <name val="Arial CE"/>
      <family val="2"/>
      <charset val="238"/>
    </font>
    <font>
      <sz val="8"/>
      <name val="Times New Roman CE"/>
      <family val="1"/>
      <charset val="238"/>
    </font>
    <font>
      <b/>
      <u/>
      <sz val="10"/>
      <name val="Arial CE"/>
      <family val="2"/>
      <charset val="238"/>
    </font>
    <font>
      <b/>
      <sz val="18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Times New Roman CE"/>
      <family val="1"/>
      <charset val="238"/>
    </font>
    <font>
      <sz val="10"/>
      <name val="Times New Roman CE"/>
      <family val="1"/>
      <charset val="238"/>
    </font>
    <font>
      <b/>
      <sz val="8"/>
      <color indexed="8"/>
      <name val="Tahoma"/>
      <family val="2"/>
      <charset val="238"/>
    </font>
    <font>
      <sz val="10"/>
      <name val="MS Sans Serif"/>
      <family val="2"/>
      <charset val="238"/>
    </font>
    <font>
      <sz val="8"/>
      <name val="Times New Roman"/>
      <family val="1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sz val="10"/>
      <name val="Times New Roman"/>
      <family val="1"/>
      <charset val="238"/>
    </font>
    <font>
      <b/>
      <sz val="13"/>
      <name val="Times New Roman"/>
      <family val="1"/>
      <charset val="238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31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9"/>
      </patternFill>
    </fill>
    <fill>
      <patternFill patternType="solid">
        <fgColor theme="0"/>
        <bgColor indexed="22"/>
      </patternFill>
    </fill>
    <fill>
      <patternFill patternType="solid">
        <fgColor theme="0"/>
        <bgColor indexed="31"/>
      </patternFill>
    </fill>
  </fills>
  <borders count="2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/>
    <xf numFmtId="9" fontId="1" fillId="0" borderId="0" applyFill="0" applyBorder="0" applyAlignment="0" applyProtection="0"/>
  </cellStyleXfs>
  <cellXfs count="186">
    <xf numFmtId="0" fontId="0" fillId="0" borderId="0" xfId="0"/>
    <xf numFmtId="0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>
      <alignment horizontal="right" vertical="center" wrapText="1"/>
    </xf>
    <xf numFmtId="0" fontId="2" fillId="0" borderId="0" xfId="0" applyNumberFormat="1" applyFont="1" applyFill="1" applyBorder="1" applyAlignment="1" applyProtection="1">
      <alignment horizontal="center"/>
    </xf>
    <xf numFmtId="3" fontId="5" fillId="0" borderId="0" xfId="0" applyNumberFormat="1" applyFont="1" applyFill="1" applyBorder="1" applyAlignment="1" applyProtection="1">
      <alignment vertical="top" wrapText="1"/>
    </xf>
    <xf numFmtId="0" fontId="8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4" fontId="2" fillId="0" borderId="0" xfId="0" applyNumberFormat="1" applyFont="1" applyFill="1" applyBorder="1" applyAlignment="1" applyProtection="1"/>
    <xf numFmtId="0" fontId="8" fillId="2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wrapText="1"/>
    </xf>
    <xf numFmtId="0" fontId="2" fillId="0" borderId="0" xfId="0" applyNumberFormat="1" applyFont="1" applyFill="1" applyBorder="1" applyAlignment="1" applyProtection="1">
      <alignment wrapText="1"/>
    </xf>
    <xf numFmtId="0" fontId="6" fillId="4" borderId="6" xfId="0" applyNumberFormat="1" applyFont="1" applyFill="1" applyBorder="1" applyAlignment="1" applyProtection="1">
      <alignment horizontal="center" vertical="center"/>
    </xf>
    <xf numFmtId="0" fontId="6" fillId="4" borderId="7" xfId="0" applyNumberFormat="1" applyFont="1" applyFill="1" applyBorder="1" applyAlignment="1" applyProtection="1">
      <alignment horizontal="center" vertical="center"/>
    </xf>
    <xf numFmtId="3" fontId="6" fillId="4" borderId="7" xfId="0" applyNumberFormat="1" applyFont="1" applyFill="1" applyBorder="1" applyAlignment="1" applyProtection="1">
      <alignment horizontal="center" vertical="center"/>
    </xf>
    <xf numFmtId="0" fontId="7" fillId="7" borderId="0" xfId="0" applyNumberFormat="1" applyFont="1" applyFill="1" applyBorder="1" applyAlignment="1" applyProtection="1">
      <alignment horizontal="center" vertical="center"/>
    </xf>
    <xf numFmtId="0" fontId="12" fillId="0" borderId="4" xfId="0" applyNumberFormat="1" applyFont="1" applyFill="1" applyBorder="1" applyAlignment="1" applyProtection="1">
      <alignment horizontal="left"/>
    </xf>
    <xf numFmtId="0" fontId="13" fillId="0" borderId="3" xfId="0" applyNumberFormat="1" applyFont="1" applyFill="1" applyBorder="1" applyAlignment="1" applyProtection="1">
      <alignment horizontal="left" wrapText="1"/>
    </xf>
    <xf numFmtId="0" fontId="12" fillId="0" borderId="3" xfId="0" applyNumberFormat="1" applyFont="1" applyFill="1" applyBorder="1" applyAlignment="1" applyProtection="1">
      <alignment horizontal="left"/>
    </xf>
    <xf numFmtId="0" fontId="13" fillId="0" borderId="17" xfId="0" applyNumberFormat="1" applyFont="1" applyFill="1" applyBorder="1" applyAlignment="1" applyProtection="1">
      <alignment horizontal="left" wrapText="1"/>
    </xf>
    <xf numFmtId="0" fontId="12" fillId="9" borderId="14" xfId="1" applyNumberFormat="1" applyFont="1" applyFill="1" applyBorder="1" applyAlignment="1" applyProtection="1">
      <alignment horizontal="left" vertical="center"/>
    </xf>
    <xf numFmtId="0" fontId="13" fillId="6" borderId="17" xfId="0" applyNumberFormat="1" applyFont="1" applyFill="1" applyBorder="1" applyAlignment="1" applyProtection="1">
      <alignment horizontal="left" wrapText="1"/>
    </xf>
    <xf numFmtId="0" fontId="12" fillId="5" borderId="14" xfId="0" applyNumberFormat="1" applyFont="1" applyFill="1" applyBorder="1" applyAlignment="1" applyProtection="1">
      <alignment horizontal="left" wrapText="1"/>
    </xf>
    <xf numFmtId="0" fontId="12" fillId="6" borderId="4" xfId="0" applyNumberFormat="1" applyFont="1" applyFill="1" applyBorder="1" applyAlignment="1" applyProtection="1">
      <alignment horizontal="left" wrapText="1"/>
    </xf>
    <xf numFmtId="0" fontId="13" fillId="6" borderId="3" xfId="0" applyNumberFormat="1" applyFont="1" applyFill="1" applyBorder="1" applyAlignment="1" applyProtection="1">
      <alignment horizontal="left" wrapText="1"/>
    </xf>
    <xf numFmtId="0" fontId="12" fillId="6" borderId="3" xfId="0" applyNumberFormat="1" applyFont="1" applyFill="1" applyBorder="1" applyAlignment="1" applyProtection="1">
      <alignment horizontal="left" wrapText="1"/>
    </xf>
    <xf numFmtId="0" fontId="13" fillId="0" borderId="17" xfId="0" applyFont="1" applyBorder="1"/>
    <xf numFmtId="0" fontId="12" fillId="5" borderId="14" xfId="0" applyNumberFormat="1" applyFont="1" applyFill="1" applyBorder="1" applyAlignment="1" applyProtection="1">
      <alignment horizontal="left" vertical="center"/>
    </xf>
    <xf numFmtId="3" fontId="12" fillId="5" borderId="14" xfId="0" applyNumberFormat="1" applyFont="1" applyFill="1" applyBorder="1" applyAlignment="1" applyProtection="1">
      <alignment horizontal="left" vertical="center" wrapText="1"/>
    </xf>
    <xf numFmtId="3" fontId="12" fillId="5" borderId="4" xfId="0" applyNumberFormat="1" applyFont="1" applyFill="1" applyBorder="1" applyAlignment="1" applyProtection="1">
      <alignment horizontal="left" vertical="center" wrapText="1"/>
    </xf>
    <xf numFmtId="3" fontId="12" fillId="3" borderId="3" xfId="0" applyNumberFormat="1" applyFont="1" applyFill="1" applyBorder="1" applyAlignment="1" applyProtection="1">
      <alignment horizontal="left" vertical="center" wrapText="1"/>
    </xf>
    <xf numFmtId="0" fontId="12" fillId="0" borderId="3" xfId="0" applyNumberFormat="1" applyFont="1" applyFill="1" applyBorder="1" applyAlignment="1" applyProtection="1">
      <alignment horizontal="left" wrapText="1"/>
    </xf>
    <xf numFmtId="0" fontId="12" fillId="8" borderId="14" xfId="0" applyNumberFormat="1" applyFont="1" applyFill="1" applyBorder="1" applyAlignment="1" applyProtection="1">
      <alignment horizontal="left" wrapText="1"/>
    </xf>
    <xf numFmtId="0" fontId="13" fillId="6" borderId="3" xfId="0" applyFont="1" applyFill="1" applyBorder="1"/>
    <xf numFmtId="0" fontId="13" fillId="0" borderId="3" xfId="0" applyFont="1" applyBorder="1" applyAlignment="1">
      <alignment wrapText="1"/>
    </xf>
    <xf numFmtId="0" fontId="13" fillId="0" borderId="3" xfId="0" applyFont="1" applyBorder="1"/>
    <xf numFmtId="0" fontId="14" fillId="0" borderId="3" xfId="0" applyFont="1" applyBorder="1"/>
    <xf numFmtId="0" fontId="15" fillId="0" borderId="3" xfId="0" applyFont="1" applyBorder="1" applyAlignment="1">
      <alignment wrapText="1"/>
    </xf>
    <xf numFmtId="0" fontId="13" fillId="6" borderId="17" xfId="0" applyFont="1" applyFill="1" applyBorder="1"/>
    <xf numFmtId="3" fontId="12" fillId="9" borderId="14" xfId="1" applyNumberFormat="1" applyFont="1" applyFill="1" applyBorder="1" applyAlignment="1" applyProtection="1">
      <alignment horizontal="left" vertical="center" wrapText="1"/>
    </xf>
    <xf numFmtId="0" fontId="14" fillId="6" borderId="4" xfId="0" applyFont="1" applyFill="1" applyBorder="1"/>
    <xf numFmtId="0" fontId="14" fillId="6" borderId="3" xfId="0" applyFont="1" applyFill="1" applyBorder="1"/>
    <xf numFmtId="0" fontId="14" fillId="6" borderId="14" xfId="0" applyFont="1" applyFill="1" applyBorder="1"/>
    <xf numFmtId="0" fontId="13" fillId="6" borderId="3" xfId="0" applyFont="1" applyFill="1" applyBorder="1" applyAlignment="1">
      <alignment wrapText="1"/>
    </xf>
    <xf numFmtId="0" fontId="12" fillId="7" borderId="9" xfId="0" applyNumberFormat="1" applyFont="1" applyFill="1" applyBorder="1" applyAlignment="1" applyProtection="1">
      <alignment horizontal="left" vertical="center" wrapText="1"/>
    </xf>
    <xf numFmtId="164" fontId="6" fillId="4" borderId="19" xfId="0" applyNumberFormat="1" applyFont="1" applyFill="1" applyBorder="1" applyAlignment="1" applyProtection="1">
      <alignment horizontal="center" vertical="center"/>
    </xf>
    <xf numFmtId="0" fontId="12" fillId="5" borderId="20" xfId="0" applyNumberFormat="1" applyFont="1" applyFill="1" applyBorder="1" applyAlignment="1" applyProtection="1">
      <alignment horizontal="left"/>
    </xf>
    <xf numFmtId="0" fontId="6" fillId="4" borderId="14" xfId="0" applyNumberFormat="1" applyFont="1" applyFill="1" applyBorder="1" applyAlignment="1" applyProtection="1">
      <alignment horizontal="center" vertical="center"/>
    </xf>
    <xf numFmtId="0" fontId="6" fillId="4" borderId="15" xfId="0" applyNumberFormat="1" applyFont="1" applyFill="1" applyBorder="1" applyAlignment="1" applyProtection="1">
      <alignment horizontal="center" vertical="center" wrapText="1"/>
    </xf>
    <xf numFmtId="0" fontId="12" fillId="0" borderId="14" xfId="0" applyNumberFormat="1" applyFont="1" applyFill="1" applyBorder="1" applyAlignment="1" applyProtection="1">
      <alignment horizontal="left" wrapText="1"/>
    </xf>
    <xf numFmtId="0" fontId="12" fillId="0" borderId="4" xfId="0" applyNumberFormat="1" applyFont="1" applyFill="1" applyBorder="1" applyAlignment="1" applyProtection="1">
      <alignment horizontal="left" wrapText="1"/>
    </xf>
    <xf numFmtId="0" fontId="13" fillId="6" borderId="24" xfId="0" applyNumberFormat="1" applyFont="1" applyFill="1" applyBorder="1" applyAlignment="1" applyProtection="1">
      <alignment horizontal="left" wrapText="1"/>
    </xf>
    <xf numFmtId="3" fontId="13" fillId="3" borderId="3" xfId="0" applyNumberFormat="1" applyFont="1" applyFill="1" applyBorder="1" applyAlignment="1" applyProtection="1">
      <alignment horizontal="left" vertical="center" wrapText="1"/>
    </xf>
    <xf numFmtId="0" fontId="12" fillId="5" borderId="22" xfId="0" applyNumberFormat="1" applyFont="1" applyFill="1" applyBorder="1" applyAlignment="1" applyProtection="1">
      <alignment horizontal="center"/>
    </xf>
    <xf numFmtId="0" fontId="12" fillId="5" borderId="20" xfId="0" applyNumberFormat="1" applyFont="1" applyFill="1" applyBorder="1" applyAlignment="1" applyProtection="1">
      <alignment horizontal="center"/>
    </xf>
    <xf numFmtId="0" fontId="13" fillId="5" borderId="20" xfId="0" applyNumberFormat="1" applyFont="1" applyFill="1" applyBorder="1" applyAlignment="1" applyProtection="1">
      <alignment horizontal="center" vertical="center" wrapText="1"/>
    </xf>
    <xf numFmtId="4" fontId="12" fillId="5" borderId="20" xfId="0" applyNumberFormat="1" applyFont="1" applyFill="1" applyBorder="1" applyAlignment="1" applyProtection="1">
      <alignment horizontal="right"/>
    </xf>
    <xf numFmtId="10" fontId="12" fillId="5" borderId="21" xfId="0" applyNumberFormat="1" applyFont="1" applyFill="1" applyBorder="1" applyAlignment="1" applyProtection="1">
      <alignment horizontal="right"/>
    </xf>
    <xf numFmtId="0" fontId="13" fillId="0" borderId="11" xfId="0" applyNumberFormat="1" applyFont="1" applyFill="1" applyBorder="1" applyAlignment="1" applyProtection="1">
      <alignment horizontal="center"/>
    </xf>
    <xf numFmtId="0" fontId="12" fillId="0" borderId="4" xfId="0" applyNumberFormat="1" applyFont="1" applyFill="1" applyBorder="1" applyAlignment="1" applyProtection="1">
      <alignment horizontal="center"/>
    </xf>
    <xf numFmtId="0" fontId="12" fillId="0" borderId="4" xfId="0" applyNumberFormat="1" applyFont="1" applyFill="1" applyBorder="1" applyAlignment="1" applyProtection="1">
      <alignment horizontal="center" vertical="center" wrapText="1"/>
    </xf>
    <xf numFmtId="4" fontId="12" fillId="0" borderId="4" xfId="0" applyNumberFormat="1" applyFont="1" applyFill="1" applyBorder="1" applyAlignment="1" applyProtection="1">
      <alignment horizontal="right"/>
    </xf>
    <xf numFmtId="10" fontId="12" fillId="0" borderId="12" xfId="0" applyNumberFormat="1" applyFont="1" applyFill="1" applyBorder="1" applyAlignment="1" applyProtection="1">
      <alignment horizontal="right"/>
    </xf>
    <xf numFmtId="0" fontId="13" fillId="0" borderId="2" xfId="0" applyNumberFormat="1" applyFont="1" applyFill="1" applyBorder="1" applyAlignment="1" applyProtection="1">
      <alignment horizontal="center"/>
    </xf>
    <xf numFmtId="0" fontId="12" fillId="0" borderId="3" xfId="0" applyNumberFormat="1" applyFont="1" applyFill="1" applyBorder="1" applyAlignment="1" applyProtection="1">
      <alignment horizontal="center"/>
    </xf>
    <xf numFmtId="0" fontId="13" fillId="0" borderId="3" xfId="0" applyNumberFormat="1" applyFont="1" applyFill="1" applyBorder="1" applyAlignment="1" applyProtection="1">
      <alignment horizontal="center" vertical="center" wrapText="1"/>
    </xf>
    <xf numFmtId="4" fontId="13" fillId="0" borderId="3" xfId="0" applyNumberFormat="1" applyFont="1" applyFill="1" applyBorder="1" applyAlignment="1" applyProtection="1">
      <alignment horizontal="right"/>
    </xf>
    <xf numFmtId="10" fontId="13" fillId="0" borderId="5" xfId="0" applyNumberFormat="1" applyFont="1" applyFill="1" applyBorder="1" applyAlignment="1" applyProtection="1">
      <alignment horizontal="right"/>
    </xf>
    <xf numFmtId="0" fontId="12" fillId="0" borderId="3" xfId="0" applyNumberFormat="1" applyFont="1" applyFill="1" applyBorder="1" applyAlignment="1" applyProtection="1">
      <alignment horizontal="center" vertical="center" wrapText="1"/>
    </xf>
    <xf numFmtId="4" fontId="12" fillId="0" borderId="3" xfId="0" applyNumberFormat="1" applyFont="1" applyFill="1" applyBorder="1" applyAlignment="1" applyProtection="1">
      <alignment horizontal="right"/>
    </xf>
    <xf numFmtId="10" fontId="12" fillId="0" borderId="5" xfId="0" applyNumberFormat="1" applyFont="1" applyFill="1" applyBorder="1" applyAlignment="1" applyProtection="1">
      <alignment horizontal="right"/>
    </xf>
    <xf numFmtId="0" fontId="13" fillId="0" borderId="16" xfId="0" applyNumberFormat="1" applyFont="1" applyFill="1" applyBorder="1" applyAlignment="1" applyProtection="1">
      <alignment horizontal="center"/>
    </xf>
    <xf numFmtId="0" fontId="12" fillId="0" borderId="17" xfId="0" applyNumberFormat="1" applyFont="1" applyFill="1" applyBorder="1" applyAlignment="1" applyProtection="1">
      <alignment horizontal="center"/>
    </xf>
    <xf numFmtId="0" fontId="13" fillId="0" borderId="17" xfId="0" applyNumberFormat="1" applyFont="1" applyFill="1" applyBorder="1" applyAlignment="1" applyProtection="1">
      <alignment horizontal="center" vertical="center" wrapText="1"/>
    </xf>
    <xf numFmtId="4" fontId="13" fillId="0" borderId="17" xfId="0" applyNumberFormat="1" applyFont="1" applyFill="1" applyBorder="1" applyAlignment="1" applyProtection="1">
      <alignment horizontal="right"/>
    </xf>
    <xf numFmtId="10" fontId="13" fillId="0" borderId="18" xfId="0" applyNumberFormat="1" applyFont="1" applyFill="1" applyBorder="1" applyAlignment="1" applyProtection="1">
      <alignment horizontal="right"/>
    </xf>
    <xf numFmtId="0" fontId="12" fillId="0" borderId="13" xfId="0" applyNumberFormat="1" applyFont="1" applyFill="1" applyBorder="1" applyAlignment="1" applyProtection="1">
      <alignment horizontal="center"/>
    </xf>
    <xf numFmtId="0" fontId="12" fillId="0" borderId="14" xfId="0" applyNumberFormat="1" applyFont="1" applyFill="1" applyBorder="1" applyAlignment="1" applyProtection="1">
      <alignment horizontal="center"/>
    </xf>
    <xf numFmtId="0" fontId="12" fillId="0" borderId="14" xfId="0" applyNumberFormat="1" applyFont="1" applyFill="1" applyBorder="1" applyAlignment="1" applyProtection="1">
      <alignment horizontal="center" vertical="center" wrapText="1"/>
    </xf>
    <xf numFmtId="4" fontId="12" fillId="0" borderId="14" xfId="0" applyNumberFormat="1" applyFont="1" applyFill="1" applyBorder="1" applyAlignment="1" applyProtection="1">
      <alignment horizontal="right"/>
    </xf>
    <xf numFmtId="10" fontId="12" fillId="0" borderId="15" xfId="0" applyNumberFormat="1" applyFont="1" applyFill="1" applyBorder="1" applyAlignment="1" applyProtection="1">
      <alignment horizontal="right"/>
    </xf>
    <xf numFmtId="0" fontId="13" fillId="0" borderId="4" xfId="0" applyNumberFormat="1" applyFont="1" applyFill="1" applyBorder="1" applyAlignment="1" applyProtection="1">
      <alignment horizontal="center"/>
    </xf>
    <xf numFmtId="0" fontId="13" fillId="0" borderId="4" xfId="0" applyNumberFormat="1" applyFont="1" applyFill="1" applyBorder="1" applyAlignment="1" applyProtection="1">
      <alignment horizontal="center" vertical="center" wrapText="1"/>
    </xf>
    <xf numFmtId="10" fontId="12" fillId="0" borderId="25" xfId="0" applyNumberFormat="1" applyFont="1" applyFill="1" applyBorder="1" applyAlignment="1" applyProtection="1">
      <alignment horizontal="right"/>
    </xf>
    <xf numFmtId="0" fontId="13" fillId="0" borderId="3" xfId="0" applyNumberFormat="1" applyFont="1" applyFill="1" applyBorder="1" applyAlignment="1" applyProtection="1">
      <alignment horizontal="center"/>
    </xf>
    <xf numFmtId="0" fontId="13" fillId="0" borderId="26" xfId="0" applyNumberFormat="1" applyFont="1" applyFill="1" applyBorder="1" applyAlignment="1" applyProtection="1">
      <alignment horizontal="center"/>
    </xf>
    <xf numFmtId="0" fontId="12" fillId="0" borderId="24" xfId="0" applyNumberFormat="1" applyFont="1" applyFill="1" applyBorder="1" applyAlignment="1" applyProtection="1">
      <alignment horizontal="center"/>
    </xf>
    <xf numFmtId="0" fontId="13" fillId="0" borderId="24" xfId="0" applyNumberFormat="1" applyFont="1" applyFill="1" applyBorder="1" applyAlignment="1" applyProtection="1">
      <alignment horizontal="center" vertical="center" wrapText="1"/>
    </xf>
    <xf numFmtId="4" fontId="13" fillId="0" borderId="24" xfId="0" applyNumberFormat="1" applyFont="1" applyFill="1" applyBorder="1" applyAlignment="1" applyProtection="1">
      <alignment horizontal="right"/>
    </xf>
    <xf numFmtId="0" fontId="12" fillId="5" borderId="13" xfId="0" applyNumberFormat="1" applyFont="1" applyFill="1" applyBorder="1" applyAlignment="1" applyProtection="1">
      <alignment horizontal="center"/>
    </xf>
    <xf numFmtId="0" fontId="12" fillId="6" borderId="14" xfId="0" applyNumberFormat="1" applyFont="1" applyFill="1" applyBorder="1" applyAlignment="1" applyProtection="1">
      <alignment horizontal="center"/>
    </xf>
    <xf numFmtId="0" fontId="12" fillId="5" borderId="14" xfId="0" applyNumberFormat="1" applyFont="1" applyFill="1" applyBorder="1" applyAlignment="1" applyProtection="1">
      <alignment horizontal="center"/>
    </xf>
    <xf numFmtId="4" fontId="12" fillId="5" borderId="14" xfId="0" applyNumberFormat="1" applyFont="1" applyFill="1" applyBorder="1" applyAlignment="1" applyProtection="1">
      <alignment horizontal="right"/>
    </xf>
    <xf numFmtId="10" fontId="12" fillId="5" borderId="15" xfId="0" applyNumberFormat="1" applyFont="1" applyFill="1" applyBorder="1" applyAlignment="1" applyProtection="1"/>
    <xf numFmtId="0" fontId="13" fillId="6" borderId="11" xfId="0" applyNumberFormat="1" applyFont="1" applyFill="1" applyBorder="1" applyAlignment="1" applyProtection="1">
      <alignment horizontal="center"/>
    </xf>
    <xf numFmtId="0" fontId="12" fillId="5" borderId="4" xfId="0" applyNumberFormat="1" applyFont="1" applyFill="1" applyBorder="1" applyAlignment="1" applyProtection="1">
      <alignment horizontal="center"/>
    </xf>
    <xf numFmtId="0" fontId="13" fillId="6" borderId="4" xfId="0" applyNumberFormat="1" applyFont="1" applyFill="1" applyBorder="1" applyAlignment="1" applyProtection="1">
      <alignment horizontal="center" vertical="center" wrapText="1"/>
    </xf>
    <xf numFmtId="4" fontId="12" fillId="6" borderId="4" xfId="0" applyNumberFormat="1" applyFont="1" applyFill="1" applyBorder="1" applyAlignment="1" applyProtection="1">
      <alignment horizontal="right"/>
    </xf>
    <xf numFmtId="10" fontId="12" fillId="6" borderId="12" xfId="0" applyNumberFormat="1" applyFont="1" applyFill="1" applyBorder="1" applyAlignment="1" applyProtection="1"/>
    <xf numFmtId="0" fontId="13" fillId="6" borderId="2" xfId="0" applyNumberFormat="1" applyFont="1" applyFill="1" applyBorder="1" applyAlignment="1" applyProtection="1">
      <alignment horizontal="center"/>
    </xf>
    <xf numFmtId="0" fontId="12" fillId="5" borderId="3" xfId="0" applyNumberFormat="1" applyFont="1" applyFill="1" applyBorder="1" applyAlignment="1" applyProtection="1">
      <alignment horizontal="center"/>
    </xf>
    <xf numFmtId="0" fontId="13" fillId="6" borderId="3" xfId="0" applyNumberFormat="1" applyFont="1" applyFill="1" applyBorder="1" applyAlignment="1" applyProtection="1">
      <alignment horizontal="center" vertical="center" wrapText="1"/>
    </xf>
    <xf numFmtId="4" fontId="13" fillId="6" borderId="3" xfId="0" applyNumberFormat="1" applyFont="1" applyFill="1" applyBorder="1" applyAlignment="1" applyProtection="1">
      <alignment horizontal="right"/>
    </xf>
    <xf numFmtId="4" fontId="13" fillId="6" borderId="3" xfId="0" applyNumberFormat="1" applyFont="1" applyFill="1" applyBorder="1" applyAlignment="1" applyProtection="1"/>
    <xf numFmtId="0" fontId="13" fillId="6" borderId="23" xfId="0" applyNumberFormat="1" applyFont="1" applyFill="1" applyBorder="1" applyAlignment="1" applyProtection="1">
      <alignment horizontal="center"/>
    </xf>
    <xf numFmtId="0" fontId="12" fillId="5" borderId="24" xfId="0" applyNumberFormat="1" applyFont="1" applyFill="1" applyBorder="1" applyAlignment="1" applyProtection="1">
      <alignment horizontal="center"/>
    </xf>
    <xf numFmtId="0" fontId="13" fillId="6" borderId="24" xfId="0" applyNumberFormat="1" applyFont="1" applyFill="1" applyBorder="1" applyAlignment="1" applyProtection="1">
      <alignment horizontal="center" vertical="center" wrapText="1"/>
    </xf>
    <xf numFmtId="4" fontId="13" fillId="6" borderId="24" xfId="0" applyNumberFormat="1" applyFont="1" applyFill="1" applyBorder="1" applyAlignment="1" applyProtection="1">
      <alignment horizontal="right"/>
    </xf>
    <xf numFmtId="4" fontId="13" fillId="6" borderId="24" xfId="0" applyNumberFormat="1" applyFont="1" applyFill="1" applyBorder="1" applyAlignment="1" applyProtection="1"/>
    <xf numFmtId="0" fontId="12" fillId="5" borderId="14" xfId="0" applyNumberFormat="1" applyFont="1" applyFill="1" applyBorder="1" applyAlignment="1" applyProtection="1">
      <alignment horizontal="center" vertical="center" wrapText="1"/>
    </xf>
    <xf numFmtId="10" fontId="12" fillId="5" borderId="15" xfId="0" applyNumberFormat="1" applyFont="1" applyFill="1" applyBorder="1" applyAlignment="1" applyProtection="1">
      <alignment horizontal="right"/>
    </xf>
    <xf numFmtId="0" fontId="12" fillId="6" borderId="11" xfId="0" applyNumberFormat="1" applyFont="1" applyFill="1" applyBorder="1" applyAlignment="1" applyProtection="1">
      <alignment horizontal="center"/>
    </xf>
    <xf numFmtId="0" fontId="12" fillId="6" borderId="4" xfId="0" applyNumberFormat="1" applyFont="1" applyFill="1" applyBorder="1" applyAlignment="1" applyProtection="1">
      <alignment horizontal="center" vertical="center" wrapText="1"/>
    </xf>
    <xf numFmtId="10" fontId="12" fillId="6" borderId="12" xfId="0" applyNumberFormat="1" applyFont="1" applyFill="1" applyBorder="1" applyAlignment="1" applyProtection="1">
      <alignment horizontal="right"/>
    </xf>
    <xf numFmtId="0" fontId="12" fillId="6" borderId="2" xfId="0" applyNumberFormat="1" applyFont="1" applyFill="1" applyBorder="1" applyAlignment="1" applyProtection="1">
      <alignment horizontal="center"/>
    </xf>
    <xf numFmtId="10" fontId="13" fillId="6" borderId="5" xfId="0" applyNumberFormat="1" applyFont="1" applyFill="1" applyBorder="1" applyAlignment="1" applyProtection="1">
      <alignment horizontal="right"/>
    </xf>
    <xf numFmtId="0" fontId="12" fillId="6" borderId="3" xfId="0" applyNumberFormat="1" applyFont="1" applyFill="1" applyBorder="1" applyAlignment="1" applyProtection="1">
      <alignment horizontal="center" vertical="center" wrapText="1"/>
    </xf>
    <xf numFmtId="4" fontId="12" fillId="6" borderId="3" xfId="0" applyNumberFormat="1" applyFont="1" applyFill="1" applyBorder="1" applyAlignment="1" applyProtection="1">
      <alignment horizontal="right"/>
    </xf>
    <xf numFmtId="10" fontId="12" fillId="6" borderId="5" xfId="0" applyNumberFormat="1" applyFont="1" applyFill="1" applyBorder="1" applyAlignment="1" applyProtection="1">
      <alignment horizontal="right"/>
    </xf>
    <xf numFmtId="0" fontId="12" fillId="0" borderId="16" xfId="0" applyNumberFormat="1" applyFont="1" applyFill="1" applyBorder="1" applyAlignment="1" applyProtection="1">
      <alignment horizontal="center"/>
    </xf>
    <xf numFmtId="0" fontId="12" fillId="5" borderId="13" xfId="0" applyNumberFormat="1" applyFont="1" applyFill="1" applyBorder="1" applyAlignment="1" applyProtection="1">
      <alignment horizontal="center" vertical="center"/>
    </xf>
    <xf numFmtId="4" fontId="12" fillId="5" borderId="14" xfId="0" applyNumberFormat="1" applyFont="1" applyFill="1" applyBorder="1" applyAlignment="1" applyProtection="1">
      <alignment horizontal="right" vertical="center"/>
    </xf>
    <xf numFmtId="10" fontId="12" fillId="5" borderId="15" xfId="0" applyNumberFormat="1" applyFont="1" applyFill="1" applyBorder="1" applyAlignment="1" applyProtection="1">
      <alignment horizontal="right" vertical="center" wrapText="1"/>
    </xf>
    <xf numFmtId="0" fontId="12" fillId="6" borderId="4" xfId="0" applyNumberFormat="1" applyFont="1" applyFill="1" applyBorder="1" applyAlignment="1" applyProtection="1">
      <alignment horizontal="center"/>
    </xf>
    <xf numFmtId="0" fontId="12" fillId="5" borderId="3" xfId="0" applyNumberFormat="1" applyFont="1" applyFill="1" applyBorder="1" applyAlignment="1" applyProtection="1">
      <alignment horizontal="center" vertical="center"/>
    </xf>
    <xf numFmtId="0" fontId="13" fillId="6" borderId="16" xfId="0" applyNumberFormat="1" applyFont="1" applyFill="1" applyBorder="1" applyAlignment="1" applyProtection="1">
      <alignment horizontal="center" wrapText="1"/>
    </xf>
    <xf numFmtId="0" fontId="12" fillId="6" borderId="17" xfId="0" applyNumberFormat="1" applyFont="1" applyFill="1" applyBorder="1" applyAlignment="1" applyProtection="1">
      <alignment horizontal="center"/>
    </xf>
    <xf numFmtId="0" fontId="13" fillId="6" borderId="17" xfId="0" applyNumberFormat="1" applyFont="1" applyFill="1" applyBorder="1" applyAlignment="1" applyProtection="1">
      <alignment horizontal="center" vertical="center" wrapText="1"/>
    </xf>
    <xf numFmtId="4" fontId="13" fillId="6" borderId="17" xfId="0" applyNumberFormat="1" applyFont="1" applyFill="1" applyBorder="1" applyAlignment="1" applyProtection="1">
      <alignment horizontal="right" wrapText="1"/>
    </xf>
    <xf numFmtId="10" fontId="13" fillId="6" borderId="18" xfId="0" applyNumberFormat="1" applyFont="1" applyFill="1" applyBorder="1" applyAlignment="1" applyProtection="1">
      <alignment horizontal="right" wrapText="1"/>
    </xf>
    <xf numFmtId="0" fontId="12" fillId="6" borderId="14" xfId="0" applyNumberFormat="1" applyFont="1" applyFill="1" applyBorder="1" applyAlignment="1" applyProtection="1">
      <alignment horizontal="center" wrapText="1"/>
    </xf>
    <xf numFmtId="0" fontId="12" fillId="5" borderId="2" xfId="0" applyNumberFormat="1" applyFont="1" applyFill="1" applyBorder="1" applyAlignment="1" applyProtection="1">
      <alignment horizontal="center" vertical="center"/>
    </xf>
    <xf numFmtId="0" fontId="13" fillId="5" borderId="3" xfId="0" applyNumberFormat="1" applyFont="1" applyFill="1" applyBorder="1" applyAlignment="1" applyProtection="1">
      <alignment horizontal="center" vertical="center" wrapText="1"/>
    </xf>
    <xf numFmtId="4" fontId="12" fillId="5" borderId="3" xfId="0" applyNumberFormat="1" applyFont="1" applyFill="1" applyBorder="1" applyAlignment="1" applyProtection="1">
      <alignment horizontal="right" vertical="center"/>
    </xf>
    <xf numFmtId="10" fontId="12" fillId="5" borderId="3" xfId="2" applyNumberFormat="1" applyFont="1" applyFill="1" applyBorder="1" applyAlignment="1" applyProtection="1">
      <alignment horizontal="right" vertical="center"/>
    </xf>
    <xf numFmtId="4" fontId="13" fillId="5" borderId="3" xfId="0" applyNumberFormat="1" applyFont="1" applyFill="1" applyBorder="1" applyAlignment="1" applyProtection="1">
      <alignment horizontal="right" vertical="center"/>
    </xf>
    <xf numFmtId="10" fontId="13" fillId="5" borderId="5" xfId="0" applyNumberFormat="1" applyFont="1" applyFill="1" applyBorder="1" applyAlignment="1" applyProtection="1">
      <alignment horizontal="right" vertical="center" wrapText="1"/>
    </xf>
    <xf numFmtId="0" fontId="12" fillId="3" borderId="3" xfId="0" applyNumberFormat="1" applyFont="1" applyFill="1" applyBorder="1" applyAlignment="1" applyProtection="1">
      <alignment horizontal="center" vertical="center" wrapText="1"/>
    </xf>
    <xf numFmtId="4" fontId="12" fillId="3" borderId="3" xfId="0" applyNumberFormat="1" applyFont="1" applyFill="1" applyBorder="1" applyAlignment="1" applyProtection="1">
      <alignment horizontal="right" vertical="center" wrapText="1"/>
    </xf>
    <xf numFmtId="4" fontId="12" fillId="3" borderId="3" xfId="0" applyNumberFormat="1" applyFont="1" applyFill="1" applyBorder="1" applyAlignment="1" applyProtection="1">
      <alignment horizontal="right" vertical="center"/>
    </xf>
    <xf numFmtId="10" fontId="12" fillId="3" borderId="5" xfId="0" applyNumberFormat="1" applyFont="1" applyFill="1" applyBorder="1" applyAlignment="1" applyProtection="1">
      <alignment horizontal="right" vertical="center" wrapText="1"/>
    </xf>
    <xf numFmtId="4" fontId="13" fillId="3" borderId="3" xfId="0" applyNumberFormat="1" applyFont="1" applyFill="1" applyBorder="1" applyAlignment="1" applyProtection="1">
      <alignment horizontal="right" vertical="center" wrapText="1"/>
    </xf>
    <xf numFmtId="10" fontId="12" fillId="5" borderId="5" xfId="0" applyNumberFormat="1" applyFont="1" applyFill="1" applyBorder="1" applyAlignment="1" applyProtection="1">
      <alignment horizontal="right" vertical="center" wrapText="1"/>
    </xf>
    <xf numFmtId="0" fontId="12" fillId="3" borderId="16" xfId="0" applyNumberFormat="1" applyFont="1" applyFill="1" applyBorder="1" applyAlignment="1" applyProtection="1">
      <alignment horizontal="center" vertical="center"/>
    </xf>
    <xf numFmtId="0" fontId="12" fillId="3" borderId="17" xfId="0" applyNumberFormat="1" applyFont="1" applyFill="1" applyBorder="1" applyAlignment="1" applyProtection="1">
      <alignment horizontal="center" vertical="center"/>
    </xf>
    <xf numFmtId="0" fontId="13" fillId="3" borderId="17" xfId="0" applyNumberFormat="1" applyFont="1" applyFill="1" applyBorder="1" applyAlignment="1" applyProtection="1">
      <alignment horizontal="center" vertical="center" wrapText="1"/>
    </xf>
    <xf numFmtId="4" fontId="13" fillId="3" borderId="17" xfId="0" applyNumberFormat="1" applyFont="1" applyFill="1" applyBorder="1" applyAlignment="1" applyProtection="1">
      <alignment horizontal="right" vertical="center"/>
    </xf>
    <xf numFmtId="10" fontId="13" fillId="3" borderId="18" xfId="0" applyNumberFormat="1" applyFont="1" applyFill="1" applyBorder="1" applyAlignment="1" applyProtection="1">
      <alignment horizontal="right" vertical="center" wrapText="1"/>
    </xf>
    <xf numFmtId="0" fontId="12" fillId="3" borderId="13" xfId="0" applyNumberFormat="1" applyFont="1" applyFill="1" applyBorder="1" applyAlignment="1" applyProtection="1">
      <alignment horizontal="center" vertical="center"/>
    </xf>
    <xf numFmtId="0" fontId="12" fillId="3" borderId="14" xfId="0" applyNumberFormat="1" applyFont="1" applyFill="1" applyBorder="1" applyAlignment="1" applyProtection="1">
      <alignment horizontal="center" vertical="center"/>
    </xf>
    <xf numFmtId="0" fontId="13" fillId="3" borderId="14" xfId="0" applyNumberFormat="1" applyFont="1" applyFill="1" applyBorder="1" applyAlignment="1" applyProtection="1">
      <alignment horizontal="center" vertical="center" wrapText="1"/>
    </xf>
    <xf numFmtId="4" fontId="12" fillId="3" borderId="14" xfId="0" applyNumberFormat="1" applyFont="1" applyFill="1" applyBorder="1" applyAlignment="1" applyProtection="1">
      <alignment horizontal="right" vertical="center"/>
    </xf>
    <xf numFmtId="10" fontId="12" fillId="3" borderId="15" xfId="0" applyNumberFormat="1" applyFont="1" applyFill="1" applyBorder="1" applyAlignment="1" applyProtection="1">
      <alignment horizontal="right" vertical="center" wrapText="1"/>
    </xf>
    <xf numFmtId="0" fontId="12" fillId="3" borderId="4" xfId="0" applyNumberFormat="1" applyFont="1" applyFill="1" applyBorder="1" applyAlignment="1" applyProtection="1">
      <alignment horizontal="center" vertical="center"/>
    </xf>
    <xf numFmtId="0" fontId="13" fillId="3" borderId="4" xfId="0" applyNumberFormat="1" applyFont="1" applyFill="1" applyBorder="1" applyAlignment="1" applyProtection="1">
      <alignment horizontal="center" vertical="center" wrapText="1"/>
    </xf>
    <xf numFmtId="4" fontId="12" fillId="3" borderId="4" xfId="0" applyNumberFormat="1" applyFont="1" applyFill="1" applyBorder="1" applyAlignment="1" applyProtection="1">
      <alignment horizontal="right" vertical="center"/>
    </xf>
    <xf numFmtId="10" fontId="12" fillId="3" borderId="25" xfId="0" applyNumberFormat="1" applyFont="1" applyFill="1" applyBorder="1" applyAlignment="1" applyProtection="1">
      <alignment horizontal="right" vertical="center" wrapText="1"/>
    </xf>
    <xf numFmtId="0" fontId="12" fillId="5" borderId="14" xfId="0" applyNumberFormat="1" applyFont="1" applyFill="1" applyBorder="1" applyAlignment="1" applyProtection="1">
      <alignment horizontal="center" vertical="center"/>
    </xf>
    <xf numFmtId="4" fontId="12" fillId="8" borderId="14" xfId="0" applyNumberFormat="1" applyFont="1" applyFill="1" applyBorder="1" applyAlignment="1" applyProtection="1">
      <alignment horizontal="right" vertical="center"/>
    </xf>
    <xf numFmtId="10" fontId="12" fillId="8" borderId="15" xfId="0" applyNumberFormat="1" applyFont="1" applyFill="1" applyBorder="1" applyAlignment="1" applyProtection="1">
      <alignment horizontal="right" vertical="center" wrapText="1"/>
    </xf>
    <xf numFmtId="0" fontId="12" fillId="5" borderId="11" xfId="0" applyNumberFormat="1" applyFont="1" applyFill="1" applyBorder="1" applyAlignment="1" applyProtection="1">
      <alignment horizontal="center" vertical="center"/>
    </xf>
    <xf numFmtId="0" fontId="13" fillId="5" borderId="4" xfId="0" applyNumberFormat="1" applyFont="1" applyFill="1" applyBorder="1" applyAlignment="1" applyProtection="1">
      <alignment horizontal="center" vertical="center" wrapText="1"/>
    </xf>
    <xf numFmtId="4" fontId="12" fillId="5" borderId="4" xfId="0" applyNumberFormat="1" applyFont="1" applyFill="1" applyBorder="1" applyAlignment="1" applyProtection="1">
      <alignment horizontal="right" vertical="center"/>
    </xf>
    <xf numFmtId="10" fontId="12" fillId="5" borderId="12" xfId="0" applyNumberFormat="1" applyFont="1" applyFill="1" applyBorder="1" applyAlignment="1" applyProtection="1">
      <alignment horizontal="right" vertical="center" wrapText="1"/>
    </xf>
    <xf numFmtId="4" fontId="13" fillId="3" borderId="3" xfId="0" applyNumberFormat="1" applyFont="1" applyFill="1" applyBorder="1" applyAlignment="1" applyProtection="1">
      <alignment horizontal="right" vertical="center"/>
    </xf>
    <xf numFmtId="10" fontId="13" fillId="3" borderId="5" xfId="0" applyNumberFormat="1" applyFont="1" applyFill="1" applyBorder="1" applyAlignment="1" applyProtection="1">
      <alignment horizontal="right" vertical="center" wrapText="1"/>
    </xf>
    <xf numFmtId="0" fontId="12" fillId="5" borderId="16" xfId="0" applyNumberFormat="1" applyFont="1" applyFill="1" applyBorder="1" applyAlignment="1" applyProtection="1">
      <alignment horizontal="center" vertical="center"/>
    </xf>
    <xf numFmtId="0" fontId="12" fillId="5" borderId="17" xfId="0" applyNumberFormat="1" applyFont="1" applyFill="1" applyBorder="1" applyAlignment="1" applyProtection="1">
      <alignment horizontal="center" vertical="center"/>
    </xf>
    <xf numFmtId="0" fontId="13" fillId="5" borderId="17" xfId="0" applyNumberFormat="1" applyFont="1" applyFill="1" applyBorder="1" applyAlignment="1" applyProtection="1">
      <alignment horizontal="center" vertical="center" wrapText="1"/>
    </xf>
    <xf numFmtId="4" fontId="13" fillId="5" borderId="17" xfId="0" applyNumberFormat="1" applyFont="1" applyFill="1" applyBorder="1" applyAlignment="1" applyProtection="1">
      <alignment horizontal="right" vertical="center"/>
    </xf>
    <xf numFmtId="10" fontId="13" fillId="5" borderId="18" xfId="0" applyNumberFormat="1" applyFont="1" applyFill="1" applyBorder="1" applyAlignment="1" applyProtection="1">
      <alignment horizontal="right" vertical="center" wrapText="1"/>
    </xf>
    <xf numFmtId="0" fontId="13" fillId="5" borderId="14" xfId="0" applyNumberFormat="1" applyFont="1" applyFill="1" applyBorder="1" applyAlignment="1" applyProtection="1">
      <alignment horizontal="center" vertical="center" wrapText="1"/>
    </xf>
    <xf numFmtId="0" fontId="12" fillId="5" borderId="4" xfId="0" applyNumberFormat="1" applyFont="1" applyFill="1" applyBorder="1" applyAlignment="1" applyProtection="1">
      <alignment horizontal="center" vertical="center"/>
    </xf>
    <xf numFmtId="0" fontId="13" fillId="7" borderId="8" xfId="0" applyNumberFormat="1" applyFont="1" applyFill="1" applyBorder="1" applyAlignment="1" applyProtection="1">
      <alignment horizontal="center" vertical="center"/>
    </xf>
    <xf numFmtId="0" fontId="12" fillId="5" borderId="9" xfId="0" applyNumberFormat="1" applyFont="1" applyFill="1" applyBorder="1" applyAlignment="1" applyProtection="1">
      <alignment horizontal="center" vertical="center"/>
    </xf>
    <xf numFmtId="0" fontId="12" fillId="7" borderId="9" xfId="0" applyNumberFormat="1" applyFont="1" applyFill="1" applyBorder="1" applyAlignment="1" applyProtection="1">
      <alignment horizontal="center" vertical="center" wrapText="1"/>
    </xf>
    <xf numFmtId="4" fontId="12" fillId="7" borderId="9" xfId="0" applyNumberFormat="1" applyFont="1" applyFill="1" applyBorder="1" applyAlignment="1" applyProtection="1">
      <alignment horizontal="right" vertical="center"/>
    </xf>
    <xf numFmtId="10" fontId="12" fillId="7" borderId="10" xfId="0" applyNumberFormat="1" applyFont="1" applyFill="1" applyBorder="1" applyAlignment="1" applyProtection="1">
      <alignment horizontal="right" vertical="center" wrapText="1"/>
    </xf>
    <xf numFmtId="0" fontId="13" fillId="6" borderId="17" xfId="0" applyFont="1" applyFill="1" applyBorder="1" applyAlignment="1">
      <alignment wrapText="1"/>
    </xf>
    <xf numFmtId="10" fontId="13" fillId="6" borderId="5" xfId="0" applyNumberFormat="1" applyFont="1" applyFill="1" applyBorder="1" applyAlignment="1" applyProtection="1"/>
    <xf numFmtId="164" fontId="11" fillId="0" borderId="0" xfId="0" applyNumberFormat="1" applyFont="1" applyFill="1" applyBorder="1" applyAlignment="1" applyProtection="1">
      <alignment horizontal="right" vertical="center"/>
    </xf>
    <xf numFmtId="0" fontId="3" fillId="0" borderId="0" xfId="0" applyNumberFormat="1" applyFont="1" applyFill="1" applyBorder="1" applyAlignment="1" applyProtection="1">
      <alignment horizontal="right"/>
    </xf>
    <xf numFmtId="0" fontId="16" fillId="0" borderId="0" xfId="0" applyFont="1" applyAlignment="1">
      <alignment horizontal="right"/>
    </xf>
    <xf numFmtId="3" fontId="17" fillId="0" borderId="0" xfId="0" applyNumberFormat="1" applyFont="1" applyFill="1" applyBorder="1" applyAlignment="1" applyProtection="1">
      <alignment horizontal="center"/>
    </xf>
  </cellXfs>
  <cellStyles count="3">
    <cellStyle name="Excel Built-in Normal" xfId="1"/>
    <cellStyle name="Normalny" xfId="0" builtinId="0"/>
    <cellStyle name="Procentowy" xfId="2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FEFEF"/>
      <rgbColor rgb="00CCFFFF"/>
      <rgbColor rgb="00660066"/>
      <rgbColor rgb="00FF8080"/>
      <rgbColor rgb="000066CC"/>
      <rgbColor rgb="00DFDFD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28" zoomScaleNormal="128" workbookViewId="0">
      <selection activeCell="F3" sqref="F3"/>
    </sheetView>
  </sheetViews>
  <sheetFormatPr defaultRowHeight="12.75" x14ac:dyDescent="0.2"/>
  <sheetData/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73"/>
  <sheetViews>
    <sheetView tabSelected="1" zoomScaleNormal="100" workbookViewId="0">
      <selection activeCell="D4" sqref="D4"/>
    </sheetView>
  </sheetViews>
  <sheetFormatPr defaultColWidth="10" defaultRowHeight="12.75" x14ac:dyDescent="0.2"/>
  <cols>
    <col min="1" max="1" width="5.42578125" style="1" customWidth="1"/>
    <col min="2" max="2" width="9" style="1" customWidth="1"/>
    <col min="3" max="3" width="6" style="1" customWidth="1"/>
    <col min="4" max="4" width="71" style="2" customWidth="1"/>
    <col min="5" max="5" width="14.140625" style="1" customWidth="1"/>
    <col min="6" max="6" width="14" style="1" customWidth="1"/>
    <col min="7" max="7" width="11.5703125" style="1" customWidth="1"/>
    <col min="8" max="16384" width="10" style="1"/>
  </cols>
  <sheetData>
    <row r="1" spans="1:15" x14ac:dyDescent="0.2">
      <c r="F1" s="182"/>
      <c r="G1" s="182"/>
    </row>
    <row r="2" spans="1:15" x14ac:dyDescent="0.2">
      <c r="D2" s="184" t="s">
        <v>70</v>
      </c>
      <c r="E2" s="184"/>
      <c r="F2" s="184"/>
      <c r="G2" s="184"/>
    </row>
    <row r="3" spans="1:15" x14ac:dyDescent="0.2">
      <c r="F3" s="183"/>
      <c r="G3" s="183"/>
    </row>
    <row r="4" spans="1:15" ht="16.5" x14ac:dyDescent="0.25">
      <c r="B4" s="3"/>
      <c r="D4" s="185" t="s">
        <v>71</v>
      </c>
      <c r="E4" s="4"/>
    </row>
    <row r="5" spans="1:15" ht="22.5" customHeight="1" thickBot="1" x14ac:dyDescent="0.25">
      <c r="D5" s="5" t="s">
        <v>23</v>
      </c>
      <c r="E5" s="1" t="s">
        <v>0</v>
      </c>
    </row>
    <row r="6" spans="1:15" ht="27.75" customHeight="1" thickBot="1" x14ac:dyDescent="0.25">
      <c r="A6" s="14" t="s">
        <v>1</v>
      </c>
      <c r="B6" s="15" t="s">
        <v>2</v>
      </c>
      <c r="C6" s="16" t="s">
        <v>3</v>
      </c>
      <c r="D6" s="16" t="s">
        <v>4</v>
      </c>
      <c r="E6" s="47" t="s">
        <v>5</v>
      </c>
      <c r="F6" s="49" t="s">
        <v>6</v>
      </c>
      <c r="G6" s="50" t="s">
        <v>7</v>
      </c>
    </row>
    <row r="7" spans="1:15" ht="16.5" thickBot="1" x14ac:dyDescent="0.3">
      <c r="A7" s="55">
        <v>600</v>
      </c>
      <c r="B7" s="56"/>
      <c r="C7" s="57"/>
      <c r="D7" s="48" t="s">
        <v>8</v>
      </c>
      <c r="E7" s="58">
        <f>E8+E10</f>
        <v>3872066</v>
      </c>
      <c r="F7" s="58">
        <f>F8+F10</f>
        <v>3820125.0100000002</v>
      </c>
      <c r="G7" s="59">
        <f t="shared" ref="G7:G19" si="0">F7/E7</f>
        <v>0.98658571677238982</v>
      </c>
      <c r="H7" s="6"/>
      <c r="I7" s="6"/>
      <c r="J7" s="6"/>
      <c r="K7" s="6"/>
      <c r="L7" s="6"/>
    </row>
    <row r="8" spans="1:15" ht="15.75" x14ac:dyDescent="0.25">
      <c r="A8" s="60"/>
      <c r="B8" s="61">
        <v>60013</v>
      </c>
      <c r="C8" s="62"/>
      <c r="D8" s="18" t="s">
        <v>15</v>
      </c>
      <c r="E8" s="63">
        <f>E9</f>
        <v>7872</v>
      </c>
      <c r="F8" s="63">
        <f>F9</f>
        <v>7872</v>
      </c>
      <c r="G8" s="64">
        <f t="shared" si="0"/>
        <v>1</v>
      </c>
      <c r="H8" s="7"/>
      <c r="I8" s="7"/>
      <c r="J8" s="7"/>
      <c r="K8" s="7"/>
      <c r="L8" s="7"/>
      <c r="M8" s="8"/>
      <c r="N8" s="8"/>
      <c r="O8" s="8"/>
    </row>
    <row r="9" spans="1:15" ht="31.5" x14ac:dyDescent="0.25">
      <c r="A9" s="65"/>
      <c r="B9" s="66"/>
      <c r="C9" s="67">
        <v>6050</v>
      </c>
      <c r="D9" s="19" t="s">
        <v>34</v>
      </c>
      <c r="E9" s="68">
        <v>7872</v>
      </c>
      <c r="F9" s="68">
        <v>7872</v>
      </c>
      <c r="G9" s="69">
        <f t="shared" si="0"/>
        <v>1</v>
      </c>
      <c r="H9" s="7"/>
      <c r="I9" s="7"/>
      <c r="J9" s="7"/>
      <c r="K9" s="7"/>
      <c r="L9" s="7"/>
      <c r="M9" s="8"/>
      <c r="N9" s="8"/>
      <c r="O9" s="8"/>
    </row>
    <row r="10" spans="1:15" ht="15.75" x14ac:dyDescent="0.25">
      <c r="A10" s="65"/>
      <c r="B10" s="66">
        <v>60016</v>
      </c>
      <c r="C10" s="70"/>
      <c r="D10" s="20" t="s">
        <v>19</v>
      </c>
      <c r="E10" s="71">
        <f>E11+E12+E13</f>
        <v>3864194</v>
      </c>
      <c r="F10" s="71">
        <f>F11+F12+F13</f>
        <v>3812253.0100000002</v>
      </c>
      <c r="G10" s="72">
        <f t="shared" si="0"/>
        <v>0.98655838966677145</v>
      </c>
      <c r="H10" s="7"/>
      <c r="I10" s="7"/>
      <c r="J10" s="7"/>
      <c r="K10" s="7"/>
      <c r="L10" s="7"/>
      <c r="M10" s="8"/>
      <c r="N10" s="8"/>
      <c r="O10" s="8"/>
    </row>
    <row r="11" spans="1:15" ht="47.25" x14ac:dyDescent="0.25">
      <c r="A11" s="65"/>
      <c r="B11" s="66"/>
      <c r="C11" s="67">
        <v>6050</v>
      </c>
      <c r="D11" s="19" t="s">
        <v>35</v>
      </c>
      <c r="E11" s="68">
        <v>3400000</v>
      </c>
      <c r="F11" s="68">
        <v>3399996.14</v>
      </c>
      <c r="G11" s="69">
        <f>F11/E11</f>
        <v>0.9999988647058824</v>
      </c>
      <c r="H11" s="7"/>
      <c r="I11" s="7"/>
      <c r="J11" s="7"/>
      <c r="K11" s="7"/>
      <c r="L11" s="7"/>
      <c r="M11" s="8"/>
      <c r="N11" s="8"/>
      <c r="O11" s="8"/>
    </row>
    <row r="12" spans="1:15" ht="31.5" x14ac:dyDescent="0.25">
      <c r="A12" s="65"/>
      <c r="B12" s="66"/>
      <c r="C12" s="67">
        <v>6050</v>
      </c>
      <c r="D12" s="19" t="s">
        <v>36</v>
      </c>
      <c r="E12" s="68">
        <v>5374</v>
      </c>
      <c r="F12" s="68">
        <v>5374</v>
      </c>
      <c r="G12" s="69">
        <f>F12/E12</f>
        <v>1</v>
      </c>
      <c r="H12" s="7"/>
      <c r="I12" s="7"/>
      <c r="J12" s="7"/>
      <c r="K12" s="7"/>
      <c r="L12" s="7"/>
      <c r="M12" s="8"/>
      <c r="N12" s="8"/>
      <c r="O12" s="8"/>
    </row>
    <row r="13" spans="1:15" ht="16.5" thickBot="1" x14ac:dyDescent="0.3">
      <c r="A13" s="73"/>
      <c r="B13" s="74"/>
      <c r="C13" s="75">
        <v>6050</v>
      </c>
      <c r="D13" s="21" t="s">
        <v>37</v>
      </c>
      <c r="E13" s="76">
        <v>458820</v>
      </c>
      <c r="F13" s="76">
        <v>406882.87</v>
      </c>
      <c r="G13" s="77">
        <f t="shared" si="0"/>
        <v>0.88680282027810464</v>
      </c>
      <c r="H13" s="7"/>
      <c r="I13" s="7"/>
      <c r="J13" s="7"/>
      <c r="K13" s="7"/>
      <c r="L13" s="7"/>
      <c r="M13" s="8"/>
      <c r="N13" s="8"/>
      <c r="O13" s="8"/>
    </row>
    <row r="14" spans="1:15" ht="16.5" thickBot="1" x14ac:dyDescent="0.3">
      <c r="A14" s="78">
        <v>630</v>
      </c>
      <c r="B14" s="79"/>
      <c r="C14" s="80"/>
      <c r="D14" s="51" t="s">
        <v>60</v>
      </c>
      <c r="E14" s="81">
        <f>E15</f>
        <v>13000</v>
      </c>
      <c r="F14" s="81">
        <f>F15</f>
        <v>13000</v>
      </c>
      <c r="G14" s="82">
        <f t="shared" si="0"/>
        <v>1</v>
      </c>
      <c r="H14" s="7"/>
      <c r="I14" s="7"/>
      <c r="J14" s="7"/>
      <c r="K14" s="7"/>
      <c r="L14" s="7"/>
      <c r="M14" s="8"/>
      <c r="N14" s="8"/>
      <c r="O14" s="8"/>
    </row>
    <row r="15" spans="1:15" ht="15.75" x14ac:dyDescent="0.25">
      <c r="A15" s="83"/>
      <c r="B15" s="61">
        <v>63003</v>
      </c>
      <c r="C15" s="84"/>
      <c r="D15" s="52" t="s">
        <v>61</v>
      </c>
      <c r="E15" s="63">
        <f>SUM(E16:E17)</f>
        <v>13000</v>
      </c>
      <c r="F15" s="63">
        <f>SUM(F16:F17)</f>
        <v>13000</v>
      </c>
      <c r="G15" s="85">
        <f t="shared" si="0"/>
        <v>1</v>
      </c>
      <c r="H15" s="7"/>
      <c r="I15" s="7"/>
      <c r="J15" s="7"/>
      <c r="K15" s="7"/>
      <c r="L15" s="7"/>
      <c r="M15" s="8"/>
      <c r="N15" s="8"/>
      <c r="O15" s="8"/>
    </row>
    <row r="16" spans="1:15" ht="15.75" x14ac:dyDescent="0.25">
      <c r="A16" s="86"/>
      <c r="B16" s="66"/>
      <c r="C16" s="67">
        <v>6050</v>
      </c>
      <c r="D16" s="19" t="s">
        <v>62</v>
      </c>
      <c r="E16" s="68">
        <v>5000</v>
      </c>
      <c r="F16" s="68">
        <v>5000</v>
      </c>
      <c r="G16" s="77">
        <f t="shared" si="0"/>
        <v>1</v>
      </c>
      <c r="H16" s="7"/>
      <c r="I16" s="7"/>
      <c r="J16" s="7"/>
      <c r="K16" s="7"/>
      <c r="L16" s="7"/>
      <c r="M16" s="8"/>
      <c r="N16" s="8"/>
      <c r="O16" s="8"/>
    </row>
    <row r="17" spans="1:15" ht="16.5" thickBot="1" x14ac:dyDescent="0.3">
      <c r="A17" s="87"/>
      <c r="B17" s="88"/>
      <c r="C17" s="89">
        <v>6610</v>
      </c>
      <c r="D17" s="19" t="s">
        <v>62</v>
      </c>
      <c r="E17" s="90">
        <v>8000</v>
      </c>
      <c r="F17" s="90">
        <v>8000</v>
      </c>
      <c r="G17" s="77">
        <f t="shared" si="0"/>
        <v>1</v>
      </c>
      <c r="H17" s="7"/>
      <c r="I17" s="7"/>
      <c r="J17" s="7"/>
      <c r="K17" s="7"/>
      <c r="L17" s="7"/>
      <c r="M17" s="8"/>
      <c r="N17" s="8"/>
      <c r="O17" s="8"/>
    </row>
    <row r="18" spans="1:15" ht="16.5" thickBot="1" x14ac:dyDescent="0.3">
      <c r="A18" s="91">
        <v>700</v>
      </c>
      <c r="B18" s="92"/>
      <c r="C18" s="93"/>
      <c r="D18" s="22" t="s">
        <v>32</v>
      </c>
      <c r="E18" s="94">
        <f>E19</f>
        <v>658593</v>
      </c>
      <c r="F18" s="94">
        <f>F19</f>
        <v>590995.1</v>
      </c>
      <c r="G18" s="95">
        <f t="shared" si="0"/>
        <v>0.89736012985257962</v>
      </c>
      <c r="H18" s="7"/>
      <c r="I18" s="7"/>
      <c r="J18" s="7"/>
      <c r="K18" s="7"/>
      <c r="L18" s="7"/>
      <c r="M18" s="8"/>
      <c r="N18" s="8"/>
      <c r="O18" s="8"/>
    </row>
    <row r="19" spans="1:15" ht="15.75" x14ac:dyDescent="0.25">
      <c r="A19" s="96"/>
      <c r="B19" s="97">
        <v>70005</v>
      </c>
      <c r="C19" s="98"/>
      <c r="D19" s="25" t="s">
        <v>24</v>
      </c>
      <c r="E19" s="99">
        <f>SUM(E20:E21)</f>
        <v>658593</v>
      </c>
      <c r="F19" s="99">
        <f>SUM(F20:F21)</f>
        <v>590995.1</v>
      </c>
      <c r="G19" s="100">
        <f t="shared" si="0"/>
        <v>0.89736012985257962</v>
      </c>
      <c r="H19" s="7"/>
      <c r="I19" s="7"/>
      <c r="J19" s="7"/>
      <c r="K19" s="7"/>
      <c r="L19" s="7"/>
      <c r="M19" s="8"/>
      <c r="N19" s="8"/>
      <c r="O19" s="8"/>
    </row>
    <row r="20" spans="1:15" ht="31.5" x14ac:dyDescent="0.25">
      <c r="A20" s="101"/>
      <c r="B20" s="102"/>
      <c r="C20" s="103">
        <v>6050</v>
      </c>
      <c r="D20" s="26" t="s">
        <v>38</v>
      </c>
      <c r="E20" s="104">
        <v>612321</v>
      </c>
      <c r="F20" s="105">
        <v>547469.1</v>
      </c>
      <c r="G20" s="181">
        <f>F20/E20</f>
        <v>0.89408839481252478</v>
      </c>
      <c r="H20" s="7"/>
      <c r="I20" s="7"/>
      <c r="J20" s="7"/>
      <c r="K20" s="7"/>
      <c r="L20" s="7"/>
      <c r="M20" s="8"/>
      <c r="N20" s="8"/>
      <c r="O20" s="8"/>
    </row>
    <row r="21" spans="1:15" ht="16.5" thickBot="1" x14ac:dyDescent="0.3">
      <c r="A21" s="106"/>
      <c r="B21" s="107"/>
      <c r="C21" s="108">
        <v>6050</v>
      </c>
      <c r="D21" s="53" t="s">
        <v>63</v>
      </c>
      <c r="E21" s="109">
        <v>46272</v>
      </c>
      <c r="F21" s="110">
        <v>43526</v>
      </c>
      <c r="G21" s="181">
        <f>F21/E21</f>
        <v>0.94065525587828491</v>
      </c>
      <c r="H21" s="7"/>
      <c r="I21" s="7"/>
      <c r="J21" s="7"/>
      <c r="K21" s="7"/>
      <c r="L21" s="7"/>
      <c r="M21" s="8"/>
      <c r="N21" s="8"/>
      <c r="O21" s="8"/>
    </row>
    <row r="22" spans="1:15" ht="16.5" thickBot="1" x14ac:dyDescent="0.3">
      <c r="A22" s="91">
        <v>710</v>
      </c>
      <c r="B22" s="92"/>
      <c r="C22" s="111"/>
      <c r="D22" s="24" t="s">
        <v>9</v>
      </c>
      <c r="E22" s="94">
        <f>E23+E25</f>
        <v>21500</v>
      </c>
      <c r="F22" s="94">
        <f>F23+F25</f>
        <v>5170.24</v>
      </c>
      <c r="G22" s="112">
        <f>F22/E22</f>
        <v>0.24047627906976743</v>
      </c>
      <c r="H22" s="6"/>
      <c r="I22" s="6"/>
      <c r="J22" s="6"/>
      <c r="K22" s="6"/>
      <c r="L22" s="6"/>
    </row>
    <row r="23" spans="1:15" ht="15.75" x14ac:dyDescent="0.25">
      <c r="A23" s="113"/>
      <c r="B23" s="97">
        <v>71004</v>
      </c>
      <c r="C23" s="114"/>
      <c r="D23" s="25" t="s">
        <v>25</v>
      </c>
      <c r="E23" s="99">
        <f>E24</f>
        <v>17500</v>
      </c>
      <c r="F23" s="99">
        <f>F24</f>
        <v>1476</v>
      </c>
      <c r="G23" s="115">
        <f>F23/E23</f>
        <v>8.4342857142857136E-2</v>
      </c>
      <c r="H23" s="6"/>
      <c r="I23" s="6"/>
      <c r="J23" s="6"/>
      <c r="K23" s="6"/>
      <c r="L23" s="6"/>
    </row>
    <row r="24" spans="1:15" ht="31.5" x14ac:dyDescent="0.25">
      <c r="A24" s="116"/>
      <c r="B24" s="102"/>
      <c r="C24" s="103">
        <v>6050</v>
      </c>
      <c r="D24" s="26" t="s">
        <v>39</v>
      </c>
      <c r="E24" s="104">
        <v>17500</v>
      </c>
      <c r="F24" s="104">
        <v>1476</v>
      </c>
      <c r="G24" s="117">
        <f>F25/E25</f>
        <v>0.92355999999999994</v>
      </c>
      <c r="H24" s="6"/>
      <c r="I24" s="6"/>
      <c r="J24" s="6"/>
      <c r="K24" s="6"/>
      <c r="L24" s="6"/>
    </row>
    <row r="25" spans="1:15" ht="15.75" x14ac:dyDescent="0.25">
      <c r="A25" s="116"/>
      <c r="B25" s="102">
        <v>71035</v>
      </c>
      <c r="C25" s="118"/>
      <c r="D25" s="27" t="s">
        <v>26</v>
      </c>
      <c r="E25" s="119">
        <f>E26</f>
        <v>4000</v>
      </c>
      <c r="F25" s="119">
        <f>F26</f>
        <v>3694.24</v>
      </c>
      <c r="G25" s="120">
        <f t="shared" ref="G25:G35" si="1">F25/E25</f>
        <v>0.92355999999999994</v>
      </c>
      <c r="H25" s="6"/>
      <c r="I25" s="6"/>
      <c r="J25" s="6"/>
      <c r="K25" s="6"/>
      <c r="L25" s="6"/>
    </row>
    <row r="26" spans="1:15" ht="16.5" thickBot="1" x14ac:dyDescent="0.3">
      <c r="A26" s="121"/>
      <c r="B26" s="74"/>
      <c r="C26" s="75">
        <v>6060</v>
      </c>
      <c r="D26" s="28" t="s">
        <v>40</v>
      </c>
      <c r="E26" s="76">
        <v>4000</v>
      </c>
      <c r="F26" s="76">
        <v>3694.24</v>
      </c>
      <c r="G26" s="77">
        <f t="shared" si="1"/>
        <v>0.92355999999999994</v>
      </c>
      <c r="H26" s="6"/>
      <c r="I26" s="6"/>
      <c r="J26" s="6"/>
      <c r="K26" s="6"/>
      <c r="L26" s="6"/>
    </row>
    <row r="27" spans="1:15" ht="16.5" thickBot="1" x14ac:dyDescent="0.3">
      <c r="A27" s="122">
        <v>750</v>
      </c>
      <c r="B27" s="92"/>
      <c r="C27" s="111"/>
      <c r="D27" s="29" t="s">
        <v>10</v>
      </c>
      <c r="E27" s="123">
        <f>+E28+E32</f>
        <v>53394.380000000005</v>
      </c>
      <c r="F27" s="123">
        <f>F28+F32</f>
        <v>37883</v>
      </c>
      <c r="G27" s="124">
        <f t="shared" si="1"/>
        <v>0.70949414526397714</v>
      </c>
      <c r="H27" s="6"/>
      <c r="I27" s="6"/>
      <c r="J27" s="6"/>
      <c r="K27" s="6"/>
      <c r="L27" s="6"/>
    </row>
    <row r="28" spans="1:15" ht="15.75" x14ac:dyDescent="0.25">
      <c r="A28" s="96"/>
      <c r="B28" s="125">
        <v>75023</v>
      </c>
      <c r="C28" s="114"/>
      <c r="D28" s="25" t="s">
        <v>16</v>
      </c>
      <c r="E28" s="99">
        <f>E29+E30+E31</f>
        <v>30000</v>
      </c>
      <c r="F28" s="99">
        <f>F29+F30+F31</f>
        <v>18383</v>
      </c>
      <c r="G28" s="115">
        <f t="shared" si="1"/>
        <v>0.61276666666666668</v>
      </c>
      <c r="H28" s="6"/>
      <c r="I28" s="6"/>
      <c r="J28" s="6"/>
      <c r="K28" s="6"/>
      <c r="L28" s="6"/>
    </row>
    <row r="29" spans="1:15" ht="15.75" x14ac:dyDescent="0.25">
      <c r="A29" s="101"/>
      <c r="B29" s="126"/>
      <c r="C29" s="103">
        <v>6050</v>
      </c>
      <c r="D29" s="26" t="s">
        <v>41</v>
      </c>
      <c r="E29" s="104">
        <v>10000</v>
      </c>
      <c r="F29" s="104">
        <v>1230</v>
      </c>
      <c r="G29" s="117">
        <f t="shared" si="1"/>
        <v>0.123</v>
      </c>
      <c r="H29" s="6"/>
      <c r="I29" s="6"/>
      <c r="J29" s="6"/>
      <c r="K29" s="6"/>
      <c r="L29" s="6"/>
    </row>
    <row r="30" spans="1:15" ht="15.75" x14ac:dyDescent="0.25">
      <c r="A30" s="101"/>
      <c r="B30" s="126"/>
      <c r="C30" s="103">
        <v>6060</v>
      </c>
      <c r="D30" s="26" t="s">
        <v>42</v>
      </c>
      <c r="E30" s="104">
        <v>14000</v>
      </c>
      <c r="F30" s="104">
        <v>13653</v>
      </c>
      <c r="G30" s="117">
        <f t="shared" si="1"/>
        <v>0.9752142857142857</v>
      </c>
      <c r="H30" s="6"/>
      <c r="I30" s="6"/>
      <c r="J30" s="6"/>
      <c r="K30" s="6"/>
      <c r="L30" s="6"/>
    </row>
    <row r="31" spans="1:15" ht="15" customHeight="1" x14ac:dyDescent="0.25">
      <c r="A31" s="101"/>
      <c r="B31" s="126"/>
      <c r="C31" s="103">
        <v>6060</v>
      </c>
      <c r="D31" s="26" t="s">
        <v>43</v>
      </c>
      <c r="E31" s="104">
        <v>6000</v>
      </c>
      <c r="F31" s="104">
        <v>3500</v>
      </c>
      <c r="G31" s="117">
        <f t="shared" si="1"/>
        <v>0.58333333333333337</v>
      </c>
      <c r="H31" s="6"/>
      <c r="I31" s="6"/>
      <c r="J31" s="6"/>
      <c r="K31" s="6"/>
      <c r="L31" s="6"/>
    </row>
    <row r="32" spans="1:15" ht="15.75" x14ac:dyDescent="0.25">
      <c r="A32" s="101"/>
      <c r="B32" s="126">
        <v>75095</v>
      </c>
      <c r="C32" s="118"/>
      <c r="D32" s="27" t="s">
        <v>27</v>
      </c>
      <c r="E32" s="119">
        <f>E33+E34+E35</f>
        <v>23394.38</v>
      </c>
      <c r="F32" s="119">
        <f>F33+F34+F35</f>
        <v>19500</v>
      </c>
      <c r="G32" s="120">
        <f t="shared" si="1"/>
        <v>0.83353352386342361</v>
      </c>
      <c r="H32" s="6"/>
      <c r="I32" s="6"/>
      <c r="J32" s="6"/>
      <c r="K32" s="6"/>
      <c r="L32" s="6"/>
    </row>
    <row r="33" spans="1:23" ht="15.75" x14ac:dyDescent="0.25">
      <c r="A33" s="101"/>
      <c r="B33" s="126"/>
      <c r="C33" s="103">
        <v>6050</v>
      </c>
      <c r="D33" s="26" t="s">
        <v>44</v>
      </c>
      <c r="E33" s="104">
        <v>3894.38</v>
      </c>
      <c r="F33" s="104">
        <v>0</v>
      </c>
      <c r="G33" s="117">
        <f t="shared" si="1"/>
        <v>0</v>
      </c>
      <c r="H33" s="6"/>
      <c r="I33" s="6"/>
      <c r="J33" s="6"/>
      <c r="K33" s="6"/>
      <c r="L33" s="6"/>
    </row>
    <row r="34" spans="1:23" ht="15.75" x14ac:dyDescent="0.25">
      <c r="A34" s="101"/>
      <c r="B34" s="126"/>
      <c r="C34" s="103">
        <v>6057</v>
      </c>
      <c r="D34" s="26" t="s">
        <v>45</v>
      </c>
      <c r="E34" s="104">
        <v>16575</v>
      </c>
      <c r="F34" s="104">
        <v>16575</v>
      </c>
      <c r="G34" s="117">
        <f t="shared" si="1"/>
        <v>1</v>
      </c>
      <c r="H34" s="6"/>
      <c r="I34" s="6"/>
      <c r="J34" s="6"/>
      <c r="K34" s="6"/>
      <c r="L34" s="6"/>
    </row>
    <row r="35" spans="1:23" s="13" customFormat="1" ht="16.5" thickBot="1" x14ac:dyDescent="0.3">
      <c r="A35" s="127"/>
      <c r="B35" s="128"/>
      <c r="C35" s="129">
        <v>6059</v>
      </c>
      <c r="D35" s="23" t="s">
        <v>45</v>
      </c>
      <c r="E35" s="130">
        <v>2925</v>
      </c>
      <c r="F35" s="130">
        <v>2925</v>
      </c>
      <c r="G35" s="131">
        <f t="shared" si="1"/>
        <v>1</v>
      </c>
      <c r="H35" s="12"/>
      <c r="I35" s="12"/>
      <c r="J35" s="12"/>
      <c r="K35" s="12"/>
      <c r="L35" s="12"/>
    </row>
    <row r="36" spans="1:23" s="9" customFormat="1" ht="16.5" thickBot="1" x14ac:dyDescent="0.3">
      <c r="A36" s="122">
        <v>801</v>
      </c>
      <c r="B36" s="132"/>
      <c r="C36" s="111"/>
      <c r="D36" s="30" t="s">
        <v>11</v>
      </c>
      <c r="E36" s="123">
        <f>E37+E40+E43</f>
        <v>524609.01</v>
      </c>
      <c r="F36" s="123">
        <f>F37+F40+F43</f>
        <v>388052.01</v>
      </c>
      <c r="G36" s="124">
        <f t="shared" ref="G36:G52" si="2">F36/E36</f>
        <v>0.73969757019613525</v>
      </c>
      <c r="H36" s="6"/>
      <c r="I36" s="6"/>
      <c r="J36" s="6"/>
      <c r="K36" s="6"/>
      <c r="L36" s="6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5.75" x14ac:dyDescent="0.2">
      <c r="A37" s="133"/>
      <c r="B37" s="126">
        <v>80104</v>
      </c>
      <c r="C37" s="134"/>
      <c r="D37" s="31" t="s">
        <v>20</v>
      </c>
      <c r="E37" s="135">
        <f>SUM(E38:E39)</f>
        <v>170800</v>
      </c>
      <c r="F37" s="135">
        <f>SUM(F38:F39)</f>
        <v>41993</v>
      </c>
      <c r="G37" s="136">
        <f t="shared" si="2"/>
        <v>0.24586065573770491</v>
      </c>
      <c r="H37" s="6"/>
      <c r="I37" s="6"/>
      <c r="J37" s="6"/>
      <c r="K37" s="6"/>
      <c r="L37" s="6"/>
    </row>
    <row r="38" spans="1:23" ht="15.75" x14ac:dyDescent="0.25">
      <c r="A38" s="133"/>
      <c r="B38" s="126"/>
      <c r="C38" s="134">
        <v>6050</v>
      </c>
      <c r="D38" s="19" t="s">
        <v>46</v>
      </c>
      <c r="E38" s="137">
        <v>140000</v>
      </c>
      <c r="F38" s="137">
        <v>11193</v>
      </c>
      <c r="G38" s="138">
        <f t="shared" si="2"/>
        <v>7.9949999999999993E-2</v>
      </c>
      <c r="H38" s="6"/>
      <c r="I38" s="6"/>
      <c r="J38" s="6"/>
      <c r="K38" s="6"/>
      <c r="L38" s="6"/>
    </row>
    <row r="39" spans="1:23" ht="15.75" x14ac:dyDescent="0.25">
      <c r="A39" s="133"/>
      <c r="B39" s="126"/>
      <c r="C39" s="134">
        <v>6050</v>
      </c>
      <c r="D39" s="19" t="s">
        <v>47</v>
      </c>
      <c r="E39" s="137">
        <v>30800</v>
      </c>
      <c r="F39" s="137">
        <v>30800</v>
      </c>
      <c r="G39" s="138">
        <f t="shared" si="2"/>
        <v>1</v>
      </c>
      <c r="H39" s="6"/>
      <c r="I39" s="6"/>
      <c r="J39" s="6"/>
      <c r="K39" s="6"/>
      <c r="L39" s="6"/>
    </row>
    <row r="40" spans="1:23" ht="15.75" x14ac:dyDescent="0.2">
      <c r="A40" s="133"/>
      <c r="B40" s="126">
        <v>80110</v>
      </c>
      <c r="C40" s="139"/>
      <c r="D40" s="32" t="s">
        <v>12</v>
      </c>
      <c r="E40" s="140">
        <f>E42+E41</f>
        <v>253809.01</v>
      </c>
      <c r="F40" s="140">
        <f>F42+F41</f>
        <v>253809.01</v>
      </c>
      <c r="G40" s="142">
        <f t="shared" si="2"/>
        <v>1</v>
      </c>
      <c r="H40" s="6"/>
      <c r="I40" s="6"/>
      <c r="J40" s="6"/>
      <c r="K40" s="6"/>
      <c r="L40" s="6"/>
    </row>
    <row r="41" spans="1:23" ht="15.75" x14ac:dyDescent="0.2">
      <c r="A41" s="133"/>
      <c r="B41" s="126"/>
      <c r="C41" s="134">
        <v>6050</v>
      </c>
      <c r="D41" s="54" t="s">
        <v>64</v>
      </c>
      <c r="E41" s="143">
        <v>21939.09</v>
      </c>
      <c r="F41" s="166">
        <v>21939.09</v>
      </c>
      <c r="G41" s="138">
        <f t="shared" si="2"/>
        <v>1</v>
      </c>
      <c r="H41" s="6"/>
      <c r="I41" s="6"/>
      <c r="J41" s="6"/>
      <c r="K41" s="6"/>
      <c r="L41" s="6"/>
    </row>
    <row r="42" spans="1:23" ht="15.75" x14ac:dyDescent="0.25">
      <c r="A42" s="133"/>
      <c r="B42" s="126"/>
      <c r="C42" s="134">
        <v>6660</v>
      </c>
      <c r="D42" s="19" t="s">
        <v>67</v>
      </c>
      <c r="E42" s="143">
        <v>231869.92</v>
      </c>
      <c r="F42" s="137">
        <v>231869.92</v>
      </c>
      <c r="G42" s="138">
        <f t="shared" si="2"/>
        <v>1</v>
      </c>
      <c r="H42" s="6"/>
      <c r="I42" s="6"/>
      <c r="J42" s="6"/>
      <c r="K42" s="6"/>
      <c r="L42" s="6"/>
    </row>
    <row r="43" spans="1:23" ht="15.75" x14ac:dyDescent="0.25">
      <c r="A43" s="133"/>
      <c r="B43" s="126">
        <v>80195</v>
      </c>
      <c r="C43" s="134"/>
      <c r="D43" s="33" t="s">
        <v>28</v>
      </c>
      <c r="E43" s="140">
        <f>E44</f>
        <v>100000</v>
      </c>
      <c r="F43" s="141">
        <f>F44</f>
        <v>92250</v>
      </c>
      <c r="G43" s="144">
        <f t="shared" si="2"/>
        <v>0.92249999999999999</v>
      </c>
      <c r="H43" s="6"/>
      <c r="I43" s="6"/>
      <c r="J43" s="6"/>
      <c r="K43" s="6"/>
      <c r="L43" s="6"/>
    </row>
    <row r="44" spans="1:23" ht="32.25" thickBot="1" x14ac:dyDescent="0.3">
      <c r="A44" s="145"/>
      <c r="B44" s="146"/>
      <c r="C44" s="147">
        <v>6050</v>
      </c>
      <c r="D44" s="21" t="s">
        <v>48</v>
      </c>
      <c r="E44" s="148">
        <v>100000</v>
      </c>
      <c r="F44" s="148">
        <v>92250</v>
      </c>
      <c r="G44" s="149">
        <f t="shared" si="2"/>
        <v>0.92249999999999999</v>
      </c>
      <c r="H44" s="6"/>
      <c r="I44" s="6"/>
      <c r="J44" s="6"/>
      <c r="K44" s="6"/>
      <c r="L44" s="6"/>
    </row>
    <row r="45" spans="1:23" ht="16.5" thickBot="1" x14ac:dyDescent="0.3">
      <c r="A45" s="150">
        <v>852</v>
      </c>
      <c r="B45" s="151"/>
      <c r="C45" s="152"/>
      <c r="D45" s="51" t="s">
        <v>65</v>
      </c>
      <c r="E45" s="153">
        <f>E46</f>
        <v>6546.37</v>
      </c>
      <c r="F45" s="153">
        <f>F46</f>
        <v>6546.37</v>
      </c>
      <c r="G45" s="154">
        <f t="shared" si="2"/>
        <v>1</v>
      </c>
      <c r="H45" s="6"/>
      <c r="I45" s="6"/>
      <c r="J45" s="6"/>
      <c r="K45" s="6"/>
      <c r="L45" s="6"/>
    </row>
    <row r="46" spans="1:23" ht="15.75" x14ac:dyDescent="0.25">
      <c r="A46" s="155"/>
      <c r="B46" s="155">
        <v>85295</v>
      </c>
      <c r="C46" s="156"/>
      <c r="D46" s="52" t="s">
        <v>27</v>
      </c>
      <c r="E46" s="157">
        <f>E47</f>
        <v>6546.37</v>
      </c>
      <c r="F46" s="157">
        <f>F47</f>
        <v>6546.37</v>
      </c>
      <c r="G46" s="158">
        <f t="shared" si="2"/>
        <v>1</v>
      </c>
      <c r="H46" s="6"/>
      <c r="I46" s="6"/>
      <c r="J46" s="6"/>
      <c r="K46" s="6"/>
      <c r="L46" s="6"/>
    </row>
    <row r="47" spans="1:23" ht="16.5" thickBot="1" x14ac:dyDescent="0.3">
      <c r="A47" s="146"/>
      <c r="B47" s="146"/>
      <c r="C47" s="147">
        <v>6660</v>
      </c>
      <c r="D47" s="21" t="s">
        <v>68</v>
      </c>
      <c r="E47" s="148">
        <v>6546.37</v>
      </c>
      <c r="F47" s="148">
        <v>6546.37</v>
      </c>
      <c r="G47" s="149">
        <f t="shared" si="2"/>
        <v>1</v>
      </c>
      <c r="H47" s="6"/>
      <c r="I47" s="6"/>
      <c r="J47" s="6"/>
      <c r="K47" s="6"/>
      <c r="L47" s="6"/>
    </row>
    <row r="48" spans="1:23" ht="16.5" thickBot="1" x14ac:dyDescent="0.3">
      <c r="A48" s="91">
        <v>900</v>
      </c>
      <c r="B48" s="159"/>
      <c r="C48" s="93"/>
      <c r="D48" s="34" t="s">
        <v>13</v>
      </c>
      <c r="E48" s="160">
        <f>E49+E52+E55+E59+E61</f>
        <v>1728738.08</v>
      </c>
      <c r="F48" s="160">
        <f>F49+F52+F55+F59+F61</f>
        <v>464214.1</v>
      </c>
      <c r="G48" s="161">
        <f t="shared" si="2"/>
        <v>0.26852772283468179</v>
      </c>
      <c r="H48" s="11"/>
      <c r="I48" s="6"/>
      <c r="J48" s="6"/>
      <c r="K48" s="6"/>
      <c r="L48" s="6"/>
    </row>
    <row r="49" spans="1:12" ht="15.75" x14ac:dyDescent="0.25">
      <c r="A49" s="162"/>
      <c r="B49" s="97">
        <v>90001</v>
      </c>
      <c r="C49" s="163"/>
      <c r="D49" s="25" t="s">
        <v>29</v>
      </c>
      <c r="E49" s="164">
        <f>E50+E51</f>
        <v>30000</v>
      </c>
      <c r="F49" s="164">
        <f>F50+F51</f>
        <v>0</v>
      </c>
      <c r="G49" s="165">
        <f t="shared" si="2"/>
        <v>0</v>
      </c>
      <c r="I49" s="6"/>
      <c r="J49" s="6"/>
      <c r="K49" s="6"/>
      <c r="L49" s="6"/>
    </row>
    <row r="50" spans="1:12" ht="15.75" x14ac:dyDescent="0.25">
      <c r="A50" s="133"/>
      <c r="B50" s="126"/>
      <c r="C50" s="134">
        <v>6050</v>
      </c>
      <c r="D50" s="35" t="s">
        <v>50</v>
      </c>
      <c r="E50" s="137">
        <v>20000</v>
      </c>
      <c r="F50" s="137">
        <v>0</v>
      </c>
      <c r="G50" s="138">
        <f t="shared" si="2"/>
        <v>0</v>
      </c>
      <c r="I50" s="6"/>
      <c r="J50" s="6"/>
      <c r="K50" s="6"/>
      <c r="L50" s="6"/>
    </row>
    <row r="51" spans="1:12" ht="15.75" x14ac:dyDescent="0.25">
      <c r="A51" s="133"/>
      <c r="B51" s="126"/>
      <c r="C51" s="134">
        <v>6230</v>
      </c>
      <c r="D51" s="19" t="s">
        <v>49</v>
      </c>
      <c r="E51" s="137">
        <v>10000</v>
      </c>
      <c r="F51" s="137">
        <v>0</v>
      </c>
      <c r="G51" s="138">
        <f t="shared" si="2"/>
        <v>0</v>
      </c>
      <c r="I51" s="6"/>
      <c r="J51" s="6"/>
      <c r="K51" s="6"/>
      <c r="L51" s="6"/>
    </row>
    <row r="52" spans="1:12" ht="15.75" x14ac:dyDescent="0.25">
      <c r="A52" s="133"/>
      <c r="B52" s="126">
        <v>90004</v>
      </c>
      <c r="C52" s="134"/>
      <c r="D52" s="33" t="s">
        <v>30</v>
      </c>
      <c r="E52" s="141">
        <f>E53+E54</f>
        <v>43573</v>
      </c>
      <c r="F52" s="141">
        <f>F53+F54</f>
        <v>41173</v>
      </c>
      <c r="G52" s="144">
        <f t="shared" si="2"/>
        <v>0.94492001927799329</v>
      </c>
      <c r="H52" s="6"/>
      <c r="I52" s="6"/>
      <c r="J52" s="6"/>
      <c r="K52" s="6"/>
      <c r="L52" s="6"/>
    </row>
    <row r="53" spans="1:12" ht="15.75" x14ac:dyDescent="0.25">
      <c r="A53" s="133"/>
      <c r="B53" s="126"/>
      <c r="C53" s="134">
        <v>6050</v>
      </c>
      <c r="D53" s="36" t="s">
        <v>51</v>
      </c>
      <c r="E53" s="137">
        <v>39574</v>
      </c>
      <c r="F53" s="137">
        <v>37174</v>
      </c>
      <c r="G53" s="138">
        <f t="shared" ref="G53:G59" si="3">F53/E53</f>
        <v>0.9393541213928337</v>
      </c>
      <c r="H53" s="6"/>
      <c r="I53" s="6"/>
      <c r="J53" s="6"/>
      <c r="K53" s="6"/>
      <c r="L53" s="6"/>
    </row>
    <row r="54" spans="1:12" ht="15.75" x14ac:dyDescent="0.25">
      <c r="A54" s="133"/>
      <c r="B54" s="126"/>
      <c r="C54" s="134">
        <v>6060</v>
      </c>
      <c r="D54" s="37" t="s">
        <v>52</v>
      </c>
      <c r="E54" s="137">
        <v>3999</v>
      </c>
      <c r="F54" s="137">
        <v>3999</v>
      </c>
      <c r="G54" s="138">
        <f t="shared" si="3"/>
        <v>1</v>
      </c>
      <c r="H54" s="6"/>
      <c r="I54" s="6"/>
      <c r="J54" s="6"/>
      <c r="K54" s="6"/>
      <c r="L54" s="6"/>
    </row>
    <row r="55" spans="1:12" ht="15.75" x14ac:dyDescent="0.25">
      <c r="A55" s="133"/>
      <c r="B55" s="126">
        <v>90005</v>
      </c>
      <c r="C55" s="134"/>
      <c r="D55" s="38" t="s">
        <v>17</v>
      </c>
      <c r="E55" s="141">
        <f>E56+E57+E58</f>
        <v>1558665.08</v>
      </c>
      <c r="F55" s="141">
        <f>F56+F57+F58</f>
        <v>335264</v>
      </c>
      <c r="G55" s="144">
        <f t="shared" si="3"/>
        <v>0.21509688277612532</v>
      </c>
      <c r="H55" s="6"/>
      <c r="I55" s="6"/>
      <c r="J55" s="6"/>
      <c r="K55" s="6"/>
      <c r="L55" s="6"/>
    </row>
    <row r="56" spans="1:12" ht="31.5" x14ac:dyDescent="0.25">
      <c r="A56" s="133"/>
      <c r="B56" s="126"/>
      <c r="C56" s="134">
        <v>6050</v>
      </c>
      <c r="D56" s="19" t="s">
        <v>53</v>
      </c>
      <c r="E56" s="137">
        <v>29991</v>
      </c>
      <c r="F56" s="137">
        <v>18400</v>
      </c>
      <c r="G56" s="138">
        <f t="shared" si="3"/>
        <v>0.61351738854989835</v>
      </c>
      <c r="H56" s="6"/>
      <c r="I56" s="6"/>
      <c r="J56" s="6"/>
      <c r="K56" s="6"/>
      <c r="L56" s="6"/>
    </row>
    <row r="57" spans="1:12" ht="31.5" x14ac:dyDescent="0.25">
      <c r="A57" s="133"/>
      <c r="B57" s="126"/>
      <c r="C57" s="134">
        <v>6230</v>
      </c>
      <c r="D57" s="39" t="s">
        <v>54</v>
      </c>
      <c r="E57" s="137">
        <v>1508674.08</v>
      </c>
      <c r="F57" s="137">
        <v>316864</v>
      </c>
      <c r="G57" s="138">
        <f t="shared" si="3"/>
        <v>0.21002813278266169</v>
      </c>
      <c r="H57" s="6"/>
      <c r="I57" s="6"/>
      <c r="J57" s="6"/>
      <c r="K57" s="6"/>
      <c r="L57" s="6"/>
    </row>
    <row r="58" spans="1:12" ht="15.75" x14ac:dyDescent="0.25">
      <c r="A58" s="133"/>
      <c r="B58" s="126"/>
      <c r="C58" s="134">
        <v>6230</v>
      </c>
      <c r="D58" s="39" t="s">
        <v>55</v>
      </c>
      <c r="E58" s="137">
        <v>20000</v>
      </c>
      <c r="F58" s="137">
        <v>0</v>
      </c>
      <c r="G58" s="138">
        <f t="shared" si="3"/>
        <v>0</v>
      </c>
      <c r="H58" s="6"/>
      <c r="I58" s="6"/>
      <c r="J58" s="6"/>
      <c r="K58" s="6"/>
      <c r="L58" s="6"/>
    </row>
    <row r="59" spans="1:12" ht="15.75" x14ac:dyDescent="0.25">
      <c r="A59" s="133"/>
      <c r="B59" s="126">
        <v>90015</v>
      </c>
      <c r="C59" s="134"/>
      <c r="D59" s="33" t="s">
        <v>33</v>
      </c>
      <c r="E59" s="141">
        <f>E60</f>
        <v>6500</v>
      </c>
      <c r="F59" s="141">
        <f>F60</f>
        <v>0</v>
      </c>
      <c r="G59" s="144">
        <f t="shared" si="3"/>
        <v>0</v>
      </c>
      <c r="H59" s="6"/>
      <c r="I59" s="6"/>
      <c r="J59" s="6"/>
      <c r="K59" s="6"/>
      <c r="L59" s="6"/>
    </row>
    <row r="60" spans="1:12" ht="31.5" x14ac:dyDescent="0.25">
      <c r="A60" s="133"/>
      <c r="B60" s="126"/>
      <c r="C60" s="134">
        <v>6050</v>
      </c>
      <c r="D60" s="19" t="s">
        <v>59</v>
      </c>
      <c r="E60" s="137">
        <v>6500</v>
      </c>
      <c r="F60" s="137">
        <v>0</v>
      </c>
      <c r="G60" s="138">
        <f t="shared" ref="G60:G66" si="4">F60/E60</f>
        <v>0</v>
      </c>
      <c r="H60" s="6"/>
      <c r="I60" s="6"/>
      <c r="J60" s="6"/>
      <c r="K60" s="6"/>
      <c r="L60" s="6"/>
    </row>
    <row r="61" spans="1:12" ht="15.75" x14ac:dyDescent="0.25">
      <c r="A61" s="133"/>
      <c r="B61" s="126">
        <v>90095</v>
      </c>
      <c r="C61" s="134"/>
      <c r="D61" s="38" t="s">
        <v>17</v>
      </c>
      <c r="E61" s="141">
        <f>E62+E63</f>
        <v>90000</v>
      </c>
      <c r="F61" s="141">
        <f>F62+F63</f>
        <v>87777.1</v>
      </c>
      <c r="G61" s="144">
        <f t="shared" si="4"/>
        <v>0.97530111111111117</v>
      </c>
      <c r="H61" s="6"/>
      <c r="I61" s="6"/>
      <c r="J61" s="6"/>
      <c r="K61" s="6"/>
      <c r="L61" s="6"/>
    </row>
    <row r="62" spans="1:12" ht="15.75" x14ac:dyDescent="0.25">
      <c r="A62" s="133"/>
      <c r="B62" s="126"/>
      <c r="C62" s="134">
        <v>6050</v>
      </c>
      <c r="D62" s="36" t="s">
        <v>56</v>
      </c>
      <c r="E62" s="166">
        <v>10000</v>
      </c>
      <c r="F62" s="166">
        <v>9569.44</v>
      </c>
      <c r="G62" s="167">
        <f t="shared" si="4"/>
        <v>0.95694400000000002</v>
      </c>
      <c r="H62" s="6"/>
      <c r="I62" s="6"/>
      <c r="J62" s="6"/>
      <c r="K62" s="6"/>
      <c r="L62" s="6"/>
    </row>
    <row r="63" spans="1:12" ht="16.5" thickBot="1" x14ac:dyDescent="0.3">
      <c r="A63" s="168"/>
      <c r="B63" s="169"/>
      <c r="C63" s="170">
        <v>6060</v>
      </c>
      <c r="D63" s="40" t="s">
        <v>57</v>
      </c>
      <c r="E63" s="171">
        <v>80000</v>
      </c>
      <c r="F63" s="171">
        <v>78207.66</v>
      </c>
      <c r="G63" s="172">
        <f t="shared" si="4"/>
        <v>0.9775957500000001</v>
      </c>
      <c r="H63" s="6"/>
      <c r="I63" s="6"/>
      <c r="J63" s="6"/>
      <c r="K63" s="6"/>
      <c r="L63" s="6"/>
    </row>
    <row r="64" spans="1:12" ht="16.5" thickBot="1" x14ac:dyDescent="0.25">
      <c r="A64" s="122">
        <v>921</v>
      </c>
      <c r="B64" s="159"/>
      <c r="C64" s="173"/>
      <c r="D64" s="41" t="s">
        <v>18</v>
      </c>
      <c r="E64" s="123">
        <f>E65</f>
        <v>76200</v>
      </c>
      <c r="F64" s="123">
        <f>F65</f>
        <v>28290</v>
      </c>
      <c r="G64" s="124">
        <f t="shared" si="4"/>
        <v>0.37125984251968502</v>
      </c>
      <c r="H64" s="6"/>
      <c r="I64" s="6"/>
      <c r="J64" s="6"/>
      <c r="K64" s="6"/>
      <c r="L64" s="6"/>
    </row>
    <row r="65" spans="1:12" ht="15.75" x14ac:dyDescent="0.25">
      <c r="A65" s="133"/>
      <c r="B65" s="126">
        <v>92120</v>
      </c>
      <c r="C65" s="134"/>
      <c r="D65" s="43" t="s">
        <v>31</v>
      </c>
      <c r="E65" s="135">
        <f>E66</f>
        <v>76200</v>
      </c>
      <c r="F65" s="135">
        <f>F66</f>
        <v>28290</v>
      </c>
      <c r="G65" s="144">
        <f t="shared" si="4"/>
        <v>0.37125984251968502</v>
      </c>
      <c r="H65" s="6"/>
      <c r="I65" s="6"/>
      <c r="J65" s="6"/>
      <c r="K65" s="6"/>
      <c r="L65" s="6"/>
    </row>
    <row r="66" spans="1:12" ht="32.25" thickBot="1" x14ac:dyDescent="0.3">
      <c r="A66" s="168"/>
      <c r="B66" s="169"/>
      <c r="C66" s="170">
        <v>6580</v>
      </c>
      <c r="D66" s="23" t="s">
        <v>69</v>
      </c>
      <c r="E66" s="171">
        <v>76200</v>
      </c>
      <c r="F66" s="171">
        <v>28290</v>
      </c>
      <c r="G66" s="172">
        <f t="shared" si="4"/>
        <v>0.37125984251968502</v>
      </c>
      <c r="H66" s="6"/>
      <c r="I66" s="6"/>
      <c r="J66" s="6"/>
      <c r="K66" s="6"/>
      <c r="L66" s="6"/>
    </row>
    <row r="67" spans="1:12" ht="16.5" thickBot="1" x14ac:dyDescent="0.3">
      <c r="A67" s="122">
        <v>926</v>
      </c>
      <c r="B67" s="159"/>
      <c r="C67" s="111"/>
      <c r="D67" s="44" t="s">
        <v>21</v>
      </c>
      <c r="E67" s="123">
        <f>E68</f>
        <v>917300</v>
      </c>
      <c r="F67" s="123">
        <f>F68</f>
        <v>913750.45</v>
      </c>
      <c r="G67" s="124">
        <f t="shared" ref="G67:G71" si="5">F67/E67</f>
        <v>0.9961304371525127</v>
      </c>
      <c r="H67" s="6"/>
      <c r="I67" s="6"/>
      <c r="J67" s="6"/>
      <c r="K67" s="6"/>
      <c r="L67" s="6"/>
    </row>
    <row r="68" spans="1:12" ht="15.75" x14ac:dyDescent="0.25">
      <c r="A68" s="162"/>
      <c r="B68" s="174">
        <v>92601</v>
      </c>
      <c r="C68" s="163"/>
      <c r="D68" s="42" t="s">
        <v>22</v>
      </c>
      <c r="E68" s="164">
        <f>SUM(E69:E70)</f>
        <v>917300</v>
      </c>
      <c r="F68" s="164">
        <f>SUM(F69:F70)</f>
        <v>913750.45</v>
      </c>
      <c r="G68" s="165">
        <f t="shared" si="5"/>
        <v>0.9961304371525127</v>
      </c>
      <c r="H68" s="6"/>
      <c r="I68" s="6"/>
      <c r="J68" s="6"/>
      <c r="K68" s="6"/>
      <c r="L68" s="6"/>
    </row>
    <row r="69" spans="1:12" ht="31.5" x14ac:dyDescent="0.25">
      <c r="A69" s="133"/>
      <c r="B69" s="126"/>
      <c r="C69" s="134">
        <v>6050</v>
      </c>
      <c r="D69" s="45" t="s">
        <v>58</v>
      </c>
      <c r="E69" s="137">
        <v>905000</v>
      </c>
      <c r="F69" s="137">
        <v>901450.45</v>
      </c>
      <c r="G69" s="138">
        <f t="shared" si="5"/>
        <v>0.99607784530386734</v>
      </c>
      <c r="H69" s="6"/>
      <c r="I69" s="6"/>
      <c r="J69" s="6"/>
      <c r="K69" s="6"/>
      <c r="L69" s="6"/>
    </row>
    <row r="70" spans="1:12" ht="31.5" x14ac:dyDescent="0.25">
      <c r="A70" s="168"/>
      <c r="B70" s="169"/>
      <c r="C70" s="170">
        <v>6050</v>
      </c>
      <c r="D70" s="180" t="s">
        <v>66</v>
      </c>
      <c r="E70" s="171">
        <v>12300</v>
      </c>
      <c r="F70" s="171">
        <v>12300</v>
      </c>
      <c r="G70" s="172">
        <f t="shared" si="5"/>
        <v>1</v>
      </c>
      <c r="H70" s="6"/>
      <c r="I70" s="6"/>
      <c r="J70" s="6"/>
      <c r="K70" s="6"/>
      <c r="L70" s="6"/>
    </row>
    <row r="71" spans="1:12" ht="16.5" thickBot="1" x14ac:dyDescent="0.25">
      <c r="A71" s="175"/>
      <c r="B71" s="176"/>
      <c r="C71" s="177"/>
      <c r="D71" s="46" t="s">
        <v>14</v>
      </c>
      <c r="E71" s="178">
        <f>E7+E18+E22+E27+E36+E48+E64+E67+E45+E14</f>
        <v>7871946.8399999999</v>
      </c>
      <c r="F71" s="178">
        <f>F7+F18+F22+F27+F36+F48+F64+F67+F45+F14</f>
        <v>6268026.2800000003</v>
      </c>
      <c r="G71" s="179">
        <f t="shared" si="5"/>
        <v>0.79624855291832741</v>
      </c>
      <c r="H71" s="6"/>
      <c r="I71" s="6"/>
      <c r="J71" s="6"/>
      <c r="K71" s="6"/>
      <c r="L71" s="6"/>
    </row>
    <row r="72" spans="1:12" x14ac:dyDescent="0.2">
      <c r="B72" s="17"/>
    </row>
    <row r="73" spans="1:12" x14ac:dyDescent="0.2">
      <c r="E73" s="10"/>
    </row>
  </sheetData>
  <mergeCells count="3">
    <mergeCell ref="F1:G1"/>
    <mergeCell ref="F3:G3"/>
    <mergeCell ref="D2:G2"/>
  </mergeCells>
  <phoneticPr fontId="0" type="noConversion"/>
  <pageMargins left="0.6692913385826772" right="0.39370078740157483" top="0.47244094488188981" bottom="0.51181102362204722" header="0.51181102362204722" footer="0.51181102362204722"/>
  <pageSetup paperSize="9" scale="69" firstPageNumber="0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Arkusz1</vt:lpstr>
      <vt:lpstr>zał.nr 5</vt:lpstr>
      <vt:lpstr>'zał.nr 5'!Obszar_wydruku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Skarbnik</cp:lastModifiedBy>
  <cp:lastPrinted>2017-03-30T07:41:34Z</cp:lastPrinted>
  <dcterms:created xsi:type="dcterms:W3CDTF">2011-02-11T07:48:07Z</dcterms:created>
  <dcterms:modified xsi:type="dcterms:W3CDTF">2017-03-30T07:41:55Z</dcterms:modified>
</cp:coreProperties>
</file>