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1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Arkusz1!$A$1:$F$46</definedName>
  </definedNames>
  <calcPr calcId="145621"/>
</workbook>
</file>

<file path=xl/calcChain.xml><?xml version="1.0" encoding="utf-8"?>
<calcChain xmlns="http://schemas.openxmlformats.org/spreadsheetml/2006/main">
  <c r="F44" i="1" l="1"/>
  <c r="E32" i="1"/>
  <c r="E31" i="1" s="1"/>
  <c r="D32" i="1"/>
  <c r="D31" i="1" s="1"/>
  <c r="F20" i="1"/>
  <c r="D22" i="1"/>
  <c r="D9" i="1"/>
  <c r="D8" i="1" s="1"/>
  <c r="F37" i="1"/>
  <c r="F42" i="1"/>
  <c r="E22" i="1" l="1"/>
  <c r="F22" i="1" s="1"/>
  <c r="E9" i="1"/>
  <c r="F41" i="1"/>
  <c r="F46" i="1"/>
  <c r="F38" i="1"/>
  <c r="F39" i="1"/>
  <c r="F36" i="1"/>
  <c r="F33" i="1"/>
  <c r="E29" i="1"/>
  <c r="D29" i="1"/>
  <c r="F14" i="1"/>
  <c r="F16" i="1"/>
  <c r="F11" i="1"/>
  <c r="F27" i="1"/>
  <c r="F17" i="1"/>
  <c r="F10" i="1"/>
  <c r="F12" i="1"/>
  <c r="F13" i="1"/>
  <c r="F15" i="1"/>
  <c r="F18" i="1"/>
  <c r="F19" i="1"/>
  <c r="F21" i="1"/>
  <c r="F23" i="1"/>
  <c r="F24" i="1"/>
  <c r="F25" i="1"/>
  <c r="F26" i="1"/>
  <c r="F28" i="1"/>
  <c r="F30" i="1"/>
  <c r="F34" i="1"/>
  <c r="F35" i="1"/>
  <c r="F40" i="1"/>
  <c r="F29" i="1" l="1"/>
  <c r="D45" i="1"/>
  <c r="F32" i="1"/>
  <c r="F9" i="1"/>
  <c r="F31" i="1"/>
  <c r="E8" i="1"/>
  <c r="F8" i="1" l="1"/>
  <c r="E45" i="1"/>
  <c r="F45" i="1" s="1"/>
</calcChain>
</file>

<file path=xl/sharedStrings.xml><?xml version="1.0" encoding="utf-8"?>
<sst xmlns="http://schemas.openxmlformats.org/spreadsheetml/2006/main" count="81" uniqueCount="79">
  <si>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</si>
  <si>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</si>
  <si>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</si>
  <si>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</si>
  <si>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</si>
  <si>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</si>
  <si>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</si>
  <si>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</si>
  <si>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</si>
  <si>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2) podatek rolny</t>
  </si>
  <si>
    <t>0320</t>
  </si>
  <si>
    <t>3) podatek leśny</t>
  </si>
  <si>
    <t>0330</t>
  </si>
  <si>
    <t>4) podatek od środków transportowych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</si>
  <si>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</si>
  <si>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</si>
  <si>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</si>
  <si>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</si>
  <si>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</si>
  <si>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</si>
  <si>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</si>
  <si>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</si>
  <si>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</si>
  <si>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2) 6,71% wpływów z podatku dochodowego od osób prawnych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</si>
  <si>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</si>
  <si>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</si>
  <si>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</si>
  <si>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</si>
  <si>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</si>
  <si>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</si>
  <si>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</si>
  <si>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</si>
  <si>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</si>
  <si>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</si>
  <si>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</si>
  <si>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</si>
  <si>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</si>
  <si>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</si>
  <si>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</si>
  <si>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</si>
  <si>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</si>
  <si>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</si>
  <si>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</si>
  <si>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</si>
  <si>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</si>
  <si>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</si>
  <si>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</si>
  <si>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9) wpływy z opłaty skarbowej</t>
  </si>
  <si>
    <t>10) podatek od czynności cywilnoprawnych</t>
  </si>
  <si>
    <t>11) wpływy z opłaty eksploatacyjnej</t>
  </si>
  <si>
    <t>0350</t>
  </si>
  <si>
    <t xml:space="preserve"> - środki otrzymane od pozostałych jednostek zaliczanych do sektora finansów publicznych na finansowanie lub dofinansowanie kosztów realizacji inwestycji i zakupów inwestycyjnych jednostek zaliczanych do sektora finansów publicznych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</si>
  <si>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</si>
  <si>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</si>
  <si>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>0470, 0750,0760, 0770, 0870</t>
  </si>
  <si>
    <t xml:space="preserve">                      </t>
  </si>
  <si>
    <t>3.</t>
  </si>
  <si>
    <t>4.</t>
  </si>
  <si>
    <t>1) 37,79% wpływów z podatku dochodowego od osób fizycznych</t>
  </si>
  <si>
    <t>0550</t>
  </si>
  <si>
    <t>2008, 2009</t>
  </si>
  <si>
    <t xml:space="preserve"> - 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</si>
  <si>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</si>
  <si>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- dotacja celowa otrzymana z tytułu pomocy finansowej udzielonej między jednostkami samorządu terytorialnego na dofinansowanie własnych zadań bieżących</t>
  </si>
  <si>
    <t>0760, 0770, 0870, 6207, 6280, 6300, 6330,6290</t>
  </si>
  <si>
    <t>Wpływy z pozostałych odsetek</t>
  </si>
  <si>
    <t>8)  wpływy z opłaty z tyt. wieczystego użytkowania nierychomości</t>
  </si>
  <si>
    <t>12) wpływy z opłat za zezwolenia na sprzedaż napojów alkoholowych</t>
  </si>
  <si>
    <t>Wpływy z usług</t>
  </si>
  <si>
    <t xml:space="preserve"> - dotacje celowe otrzymane z samorządu województwa na inwestycje i zakupy inwestycyjne realizowane na podstawie porozumien (umów) między jednostkami samorządu terytorialnego</t>
  </si>
  <si>
    <t>za II pórocze 2016</t>
  </si>
  <si>
    <t>- środki na dofinansowanie kosztów realizacji inwestycji i zakupów inwestycyjnych jednostek sektora finansów publicznych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</si>
  <si>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</si>
  <si>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0400, 0490, 0570, 0580, 0660, 0670, 0690,0910, 0960,0970, 2360, 2910</t>
  </si>
  <si>
    <t>- dotacja celowa otrzymana z budżetu państwa na zadania bieżące realizowane przez gminę na podstawie porozumień z organami administracji rządowej</t>
  </si>
  <si>
    <t>- dotacja celowa otrzymana z budżetu państwa na realizację zadań bieżących gmin z zakresu edukacyjnej opieki wychowawczej finansowanych w całości przez budżet państwa w ramach programów rządowych</t>
  </si>
  <si>
    <t>6280, 2460</t>
  </si>
  <si>
    <t xml:space="preserve">             Wykonanie dochodów budżetu gminy według źródeł  za rok 2016</t>
  </si>
  <si>
    <t>Załącznik nr 3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</si>
</sst>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4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43" fontId="4" fillId="2" borderId="5" xfId="1" applyFont="1" applyFill="1" applyBorder="1" applyAlignment="1">
      <alignment horizontal="right"/>
    </xf>
    <xf numFmtId="43" fontId="5" fillId="0" borderId="3" xfId="1" applyFont="1" applyBorder="1" applyAlignment="1">
      <alignment horizontal="right"/>
    </xf>
    <xf numFmtId="43" fontId="5" fillId="0" borderId="5" xfId="1" applyFont="1" applyBorder="1" applyAlignment="1">
      <alignment horizontal="right"/>
    </xf>
    <xf numFmtId="43" fontId="5" fillId="0" borderId="8" xfId="1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43" fontId="4" fillId="2" borderId="3" xfId="1" applyFont="1" applyFill="1" applyBorder="1" applyAlignment="1">
      <alignment horizontal="right"/>
    </xf>
    <xf numFmtId="43" fontId="7" fillId="0" borderId="3" xfId="1" applyFont="1" applyBorder="1" applyAlignment="1">
      <alignment horizontal="right"/>
    </xf>
    <xf numFmtId="43" fontId="8" fillId="2" borderId="3" xfId="1" applyFont="1" applyFill="1" applyBorder="1" applyAlignment="1">
      <alignment horizontal="right"/>
    </xf>
    <xf numFmtId="43" fontId="7" fillId="0" borderId="5" xfId="1" applyFont="1" applyBorder="1" applyAlignment="1">
      <alignment horizontal="right"/>
    </xf>
    <xf numFmtId="43" fontId="4" fillId="2" borderId="10" xfId="1" applyFont="1" applyFill="1" applyBorder="1" applyAlignment="1">
      <alignment horizontal="right"/>
    </xf>
    <xf numFmtId="43" fontId="4" fillId="2" borderId="9" xfId="1" applyFont="1" applyFill="1" applyBorder="1" applyAlignment="1">
      <alignment horizontal="right"/>
    </xf>
    <xf numFmtId="43" fontId="10" fillId="0" borderId="11" xfId="1" applyFont="1" applyFill="1" applyBorder="1" applyAlignment="1" applyProtection="1">
      <alignment horizontal="right"/>
    </xf>
    <xf numFmtId="43" fontId="7" fillId="0" borderId="5" xfId="1" applyFont="1" applyBorder="1" applyAlignment="1"/>
    <xf numFmtId="43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2" fillId="0" borderId="5" xfId="0" applyNumberFormat="1" applyFont="1" applyFill="1" applyBorder="1" applyAlignment="1" applyProtection="1">
      <alignment wrapText="1"/>
    </xf>
    <xf numFmtId="0" fontId="7" fillId="0" borderId="15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" wrapText="1"/>
    </xf>
    <xf numFmtId="43" fontId="7" fillId="0" borderId="5" xfId="1" applyFont="1" applyFill="1" applyBorder="1" applyAlignment="1"/>
    <xf numFmtId="43" fontId="7" fillId="0" borderId="5" xfId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0" fontId="4" fillId="0" borderId="8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zoomScaleNormal="100" workbookViewId="0">
      <selection activeCell="J19" sqref="J19"/>
    </sheetView>
  </sheetViews>
  <sheetFormatPr defaultRowHeight="12.75"/>
  <cols>
    <col min="1" max="1" width="3.42578125" bestFit="1" customWidth="1"/>
    <col min="2" max="2" width="52.7109375" customWidth="1"/>
    <col min="3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74" t="s">
        <v>78</v>
      </c>
      <c r="D1" s="74"/>
      <c r="E1" s="74"/>
      <c r="F1" s="74"/>
    </row>
    <row r="2" spans="1:6" ht="18.75">
      <c r="A2" s="2"/>
      <c r="B2" s="80" t="s">
        <v>55</v>
      </c>
      <c r="C2" s="80"/>
      <c r="D2" s="80"/>
      <c r="E2" s="80"/>
      <c r="F2" s="80"/>
    </row>
    <row r="3" spans="1:6" ht="15.75">
      <c r="A3" s="2"/>
      <c r="B3" s="83" t="s">
        <v>77</v>
      </c>
      <c r="C3" s="83"/>
      <c r="D3" s="83"/>
      <c r="E3" s="83"/>
      <c r="F3" s="83"/>
    </row>
    <row r="4" spans="1:6" ht="16.5" thickBot="1">
      <c r="A4" s="2"/>
      <c r="B4" s="1"/>
      <c r="C4" s="1"/>
      <c r="D4" s="1"/>
      <c r="E4" s="3"/>
      <c r="F4" s="3"/>
    </row>
    <row r="5" spans="1:6">
      <c r="A5" s="75" t="s">
        <v>0</v>
      </c>
      <c r="B5" s="75" t="s">
        <v>1</v>
      </c>
      <c r="C5" s="75" t="s">
        <v>2</v>
      </c>
      <c r="D5" s="81" t="s">
        <v>3</v>
      </c>
      <c r="E5" s="4" t="s">
        <v>4</v>
      </c>
      <c r="F5" s="81" t="s">
        <v>43</v>
      </c>
    </row>
    <row r="6" spans="1:6" ht="13.5" thickBot="1">
      <c r="A6" s="76"/>
      <c r="B6" s="76"/>
      <c r="C6" s="76"/>
      <c r="D6" s="82"/>
      <c r="E6" s="5" t="s">
        <v>70</v>
      </c>
      <c r="F6" s="82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SUM(D9+D22+D25+D26+D27+D28)</f>
        <v>19106839.079999998</v>
      </c>
      <c r="E8" s="44">
        <f>E9+E22+E25+E26+E27+E28</f>
        <v>18485647.210000001</v>
      </c>
      <c r="F8" s="12">
        <f>E8/D8</f>
        <v>0.9674885067383947</v>
      </c>
    </row>
    <row r="9" spans="1:6" ht="13.5" thickBot="1">
      <c r="A9" s="13">
        <v>1</v>
      </c>
      <c r="B9" s="14" t="s">
        <v>7</v>
      </c>
      <c r="C9" s="15"/>
      <c r="D9" s="45">
        <f>SUM(D10:D21)</f>
        <v>6315450</v>
      </c>
      <c r="E9" s="45">
        <f>SUM(E10:E21)</f>
        <v>6038457.8000000007</v>
      </c>
      <c r="F9" s="12">
        <f t="shared" ref="F9:F46" si="0">E9/D9</f>
        <v>0.95614054422091865</v>
      </c>
    </row>
    <row r="10" spans="1:6" ht="13.5" thickBot="1">
      <c r="A10" s="60"/>
      <c r="B10" s="63" t="s">
        <v>42</v>
      </c>
      <c r="C10" s="17" t="s">
        <v>8</v>
      </c>
      <c r="D10" s="45">
        <v>4450000</v>
      </c>
      <c r="E10" s="45">
        <v>4245730.53</v>
      </c>
      <c r="F10" s="12">
        <f t="shared" si="0"/>
        <v>0.95409674831460678</v>
      </c>
    </row>
    <row r="11" spans="1:6" ht="13.5" thickBot="1">
      <c r="A11" s="64"/>
      <c r="B11" s="63" t="s">
        <v>9</v>
      </c>
      <c r="C11" s="18" t="s">
        <v>10</v>
      </c>
      <c r="D11" s="46">
        <v>17950</v>
      </c>
      <c r="E11" s="46">
        <v>17093.8</v>
      </c>
      <c r="F11" s="12">
        <f>E11/D11</f>
        <v>0.95230083565459611</v>
      </c>
    </row>
    <row r="12" spans="1:6" ht="13.5" thickBot="1">
      <c r="A12" s="19"/>
      <c r="B12" s="63" t="s">
        <v>11</v>
      </c>
      <c r="C12" s="18" t="s">
        <v>12</v>
      </c>
      <c r="D12" s="46">
        <v>22200</v>
      </c>
      <c r="E12" s="46">
        <v>23087</v>
      </c>
      <c r="F12" s="12">
        <f t="shared" si="0"/>
        <v>1.0399549549549549</v>
      </c>
    </row>
    <row r="13" spans="1:6" ht="13.5" thickBot="1">
      <c r="A13" s="19"/>
      <c r="B13" s="63" t="s">
        <v>13</v>
      </c>
      <c r="C13" s="18" t="s">
        <v>14</v>
      </c>
      <c r="D13" s="46">
        <v>40800</v>
      </c>
      <c r="E13" s="46">
        <v>41617.58</v>
      </c>
      <c r="F13" s="12">
        <f t="shared" si="0"/>
        <v>1.0200387254901961</v>
      </c>
    </row>
    <row r="14" spans="1:6" ht="24.75" thickBot="1">
      <c r="A14" s="19"/>
      <c r="B14" s="59" t="s">
        <v>44</v>
      </c>
      <c r="C14" s="18" t="s">
        <v>50</v>
      </c>
      <c r="D14" s="46">
        <v>10000</v>
      </c>
      <c r="E14" s="46">
        <v>4709.37</v>
      </c>
      <c r="F14" s="12">
        <f t="shared" si="0"/>
        <v>0.47093699999999999</v>
      </c>
    </row>
    <row r="15" spans="1:6" ht="13.5" thickBot="1">
      <c r="A15" s="19"/>
      <c r="B15" s="63" t="s">
        <v>45</v>
      </c>
      <c r="C15" s="18" t="s">
        <v>15</v>
      </c>
      <c r="D15" s="46">
        <v>40000</v>
      </c>
      <c r="E15" s="46">
        <v>37705.050000000003</v>
      </c>
      <c r="F15" s="12">
        <f t="shared" si="0"/>
        <v>0.94262625000000011</v>
      </c>
    </row>
    <row r="16" spans="1:6" ht="13.5" thickBot="1">
      <c r="A16" s="19"/>
      <c r="B16" s="63" t="s">
        <v>46</v>
      </c>
      <c r="C16" s="18" t="s">
        <v>17</v>
      </c>
      <c r="D16" s="46">
        <v>900000</v>
      </c>
      <c r="E16" s="46">
        <v>822596</v>
      </c>
      <c r="F16" s="12">
        <f>E16/D16</f>
        <v>0.91399555555555556</v>
      </c>
    </row>
    <row r="17" spans="1:6" ht="13.5" thickBot="1">
      <c r="A17" s="19"/>
      <c r="B17" s="59" t="s">
        <v>66</v>
      </c>
      <c r="C17" s="18" t="s">
        <v>59</v>
      </c>
      <c r="D17" s="46">
        <v>100000</v>
      </c>
      <c r="E17" s="46">
        <v>103312.73</v>
      </c>
      <c r="F17" s="12">
        <f t="shared" si="0"/>
        <v>1.0331272999999999</v>
      </c>
    </row>
    <row r="18" spans="1:6" ht="13.5" thickBot="1">
      <c r="A18" s="19"/>
      <c r="B18" s="63" t="s">
        <v>47</v>
      </c>
      <c r="C18" s="18" t="s">
        <v>16</v>
      </c>
      <c r="D18" s="55">
        <v>30000</v>
      </c>
      <c r="E18" s="46">
        <v>30461</v>
      </c>
      <c r="F18" s="12">
        <f t="shared" si="0"/>
        <v>1.0153666666666668</v>
      </c>
    </row>
    <row r="19" spans="1:6" ht="13.5" thickBot="1">
      <c r="A19" s="19"/>
      <c r="B19" s="61" t="s">
        <v>48</v>
      </c>
      <c r="C19" s="22" t="s">
        <v>18</v>
      </c>
      <c r="D19" s="47">
        <v>285500</v>
      </c>
      <c r="E19" s="47">
        <v>294340.92</v>
      </c>
      <c r="F19" s="12">
        <f t="shared" si="0"/>
        <v>1.0309664448336251</v>
      </c>
    </row>
    <row r="20" spans="1:6" ht="13.5" thickBot="1">
      <c r="A20" s="64"/>
      <c r="B20" s="59" t="s">
        <v>49</v>
      </c>
      <c r="C20" s="18" t="s">
        <v>19</v>
      </c>
      <c r="D20" s="46">
        <v>4000</v>
      </c>
      <c r="E20" s="46">
        <v>3652.8</v>
      </c>
      <c r="F20" s="12">
        <f t="shared" si="0"/>
        <v>0.91320000000000001</v>
      </c>
    </row>
    <row r="21" spans="1:6" ht="24.75" thickBot="1">
      <c r="A21" s="23"/>
      <c r="B21" s="62" t="s">
        <v>67</v>
      </c>
      <c r="C21" s="24" t="s">
        <v>20</v>
      </c>
      <c r="D21" s="48">
        <v>415000</v>
      </c>
      <c r="E21" s="48">
        <v>414151.02</v>
      </c>
      <c r="F21" s="12">
        <f t="shared" si="0"/>
        <v>0.99795426506024099</v>
      </c>
    </row>
    <row r="22" spans="1:6" ht="13.5" thickBot="1">
      <c r="A22" s="13">
        <v>2</v>
      </c>
      <c r="B22" s="20" t="s">
        <v>21</v>
      </c>
      <c r="C22" s="18"/>
      <c r="D22" s="46">
        <f>SUM(D23:D24)</f>
        <v>7599995</v>
      </c>
      <c r="E22" s="46">
        <f>SUM(E23:E24)</f>
        <v>7719033.1799999997</v>
      </c>
      <c r="F22" s="12">
        <f t="shared" si="0"/>
        <v>1.0156629287256109</v>
      </c>
    </row>
    <row r="23" spans="1:6" ht="15.75" customHeight="1" thickBot="1">
      <c r="A23" s="21"/>
      <c r="B23" s="58" t="s">
        <v>58</v>
      </c>
      <c r="C23" s="22" t="s">
        <v>22</v>
      </c>
      <c r="D23" s="47">
        <v>7449995</v>
      </c>
      <c r="E23" s="47">
        <v>7576496</v>
      </c>
      <c r="F23" s="25">
        <f t="shared" si="0"/>
        <v>1.0169800113959808</v>
      </c>
    </row>
    <row r="24" spans="1:6" ht="15.75" customHeight="1" thickBot="1">
      <c r="A24" s="6"/>
      <c r="B24" s="59" t="s">
        <v>23</v>
      </c>
      <c r="C24" s="26" t="s">
        <v>24</v>
      </c>
      <c r="D24" s="46">
        <v>150000</v>
      </c>
      <c r="E24" s="46">
        <v>142537.18</v>
      </c>
      <c r="F24" s="27">
        <f t="shared" si="0"/>
        <v>0.95024786666666661</v>
      </c>
    </row>
    <row r="25" spans="1:6" ht="13.5" thickBot="1">
      <c r="A25" s="6">
        <v>3</v>
      </c>
      <c r="B25" s="16" t="s">
        <v>68</v>
      </c>
      <c r="C25" s="18" t="s">
        <v>25</v>
      </c>
      <c r="D25" s="46">
        <v>539400</v>
      </c>
      <c r="E25" s="46">
        <v>498268.53</v>
      </c>
      <c r="F25" s="27">
        <f t="shared" si="0"/>
        <v>0.92374588431590665</v>
      </c>
    </row>
    <row r="26" spans="1:6" ht="27" customHeight="1" thickBot="1">
      <c r="A26" s="13">
        <v>4</v>
      </c>
      <c r="B26" s="14" t="s">
        <v>26</v>
      </c>
      <c r="C26" s="28" t="s">
        <v>54</v>
      </c>
      <c r="D26" s="45">
        <v>1916324</v>
      </c>
      <c r="E26" s="45">
        <v>1635082.41</v>
      </c>
      <c r="F26" s="12">
        <f t="shared" si="0"/>
        <v>0.85323901908028077</v>
      </c>
    </row>
    <row r="27" spans="1:6" ht="13.5" thickBot="1">
      <c r="A27" s="13" t="s">
        <v>27</v>
      </c>
      <c r="B27" s="20" t="s">
        <v>65</v>
      </c>
      <c r="C27" s="26" t="s">
        <v>28</v>
      </c>
      <c r="D27" s="46">
        <v>59033</v>
      </c>
      <c r="E27" s="46">
        <v>76436.39</v>
      </c>
      <c r="F27" s="12">
        <f>E27/D27</f>
        <v>1.2948078193552759</v>
      </c>
    </row>
    <row r="28" spans="1:6" ht="68.25" customHeight="1" thickBot="1">
      <c r="A28" s="13" t="s">
        <v>29</v>
      </c>
      <c r="B28" s="20" t="s">
        <v>72</v>
      </c>
      <c r="C28" s="26" t="s">
        <v>73</v>
      </c>
      <c r="D28" s="46">
        <v>2676637.08</v>
      </c>
      <c r="E28" s="46">
        <v>2518368.9</v>
      </c>
      <c r="F28" s="12">
        <f t="shared" si="0"/>
        <v>0.94087051203818783</v>
      </c>
    </row>
    <row r="29" spans="1:6" ht="13.5" thickBot="1">
      <c r="A29" s="29" t="s">
        <v>30</v>
      </c>
      <c r="B29" s="10" t="s">
        <v>31</v>
      </c>
      <c r="C29" s="30">
        <v>2920</v>
      </c>
      <c r="D29" s="49">
        <f>D30</f>
        <v>1939582</v>
      </c>
      <c r="E29" s="49">
        <f>E30</f>
        <v>1939582</v>
      </c>
      <c r="F29" s="12">
        <f t="shared" si="0"/>
        <v>1</v>
      </c>
    </row>
    <row r="30" spans="1:6" ht="13.5" thickBot="1">
      <c r="A30" s="31"/>
      <c r="B30" s="32" t="s">
        <v>32</v>
      </c>
      <c r="C30" s="33"/>
      <c r="D30" s="50">
        <v>1939582</v>
      </c>
      <c r="E30" s="50">
        <v>1939582</v>
      </c>
      <c r="F30" s="12">
        <f t="shared" si="0"/>
        <v>1</v>
      </c>
    </row>
    <row r="31" spans="1:6" ht="13.5" thickBot="1">
      <c r="A31" s="67" t="s">
        <v>33</v>
      </c>
      <c r="B31" s="34" t="s">
        <v>34</v>
      </c>
      <c r="C31" s="35"/>
      <c r="D31" s="51">
        <f>SUM(D32+D40)+D41+D42+D43+D44</f>
        <v>6817534.6200000001</v>
      </c>
      <c r="E31" s="51">
        <f>SUM(E32+E40)+E41+E42+E43+E44</f>
        <v>5737228.4500000002</v>
      </c>
      <c r="F31" s="12">
        <f t="shared" si="0"/>
        <v>0.84154005366825702</v>
      </c>
    </row>
    <row r="32" spans="1:6" ht="24.75" thickBot="1">
      <c r="A32" s="38" t="s">
        <v>35</v>
      </c>
      <c r="B32" s="36" t="s">
        <v>36</v>
      </c>
      <c r="C32" s="33"/>
      <c r="D32" s="50">
        <f>SUM(D33:D39)</f>
        <v>3696063</v>
      </c>
      <c r="E32" s="50">
        <f>SUM(E33:E39)</f>
        <v>2614372.87</v>
      </c>
      <c r="F32" s="12">
        <f t="shared" si="0"/>
        <v>0.7073399100610569</v>
      </c>
    </row>
    <row r="33" spans="1:6" ht="24.75" thickBot="1">
      <c r="A33" s="68"/>
      <c r="B33" s="36" t="s">
        <v>37</v>
      </c>
      <c r="C33" s="37">
        <v>2030</v>
      </c>
      <c r="D33" s="50">
        <v>856735</v>
      </c>
      <c r="E33" s="50">
        <v>849377.14</v>
      </c>
      <c r="F33" s="12">
        <f t="shared" si="0"/>
        <v>0.99141174342124461</v>
      </c>
    </row>
    <row r="34" spans="1:6" ht="13.5" thickBot="1">
      <c r="A34" s="66"/>
      <c r="B34" s="65" t="s">
        <v>38</v>
      </c>
      <c r="C34" s="38">
        <v>2870</v>
      </c>
      <c r="D34" s="56">
        <v>469001</v>
      </c>
      <c r="E34" s="52">
        <v>469000.13</v>
      </c>
      <c r="F34" s="12">
        <f t="shared" si="0"/>
        <v>0.99999814499329431</v>
      </c>
    </row>
    <row r="35" spans="1:6" ht="62.25" customHeight="1" thickBot="1">
      <c r="A35" s="66"/>
      <c r="B35" s="65" t="s">
        <v>61</v>
      </c>
      <c r="C35" s="39" t="s">
        <v>60</v>
      </c>
      <c r="D35" s="52">
        <v>65700</v>
      </c>
      <c r="E35" s="52">
        <v>0</v>
      </c>
      <c r="F35" s="12">
        <f t="shared" si="0"/>
        <v>0</v>
      </c>
    </row>
    <row r="36" spans="1:6" ht="62.25" customHeight="1" thickBot="1">
      <c r="A36" s="66"/>
      <c r="B36" s="36" t="s">
        <v>51</v>
      </c>
      <c r="C36" s="37" t="s">
        <v>76</v>
      </c>
      <c r="D36" s="50">
        <v>1200691</v>
      </c>
      <c r="E36" s="50">
        <v>192059.6</v>
      </c>
      <c r="F36" s="12">
        <f t="shared" si="0"/>
        <v>0.1599575577729824</v>
      </c>
    </row>
    <row r="37" spans="1:6" ht="39" thickBot="1">
      <c r="A37" s="66"/>
      <c r="B37" s="69" t="s">
        <v>71</v>
      </c>
      <c r="C37" s="39">
        <v>6260</v>
      </c>
      <c r="D37" s="50">
        <v>400000</v>
      </c>
      <c r="E37" s="50">
        <v>400000</v>
      </c>
      <c r="F37" s="12">
        <f t="shared" si="0"/>
        <v>1</v>
      </c>
    </row>
    <row r="38" spans="1:6" ht="48.75" thickBot="1">
      <c r="A38" s="66"/>
      <c r="B38" s="36" t="s">
        <v>53</v>
      </c>
      <c r="C38" s="37">
        <v>6300</v>
      </c>
      <c r="D38" s="50">
        <v>700000</v>
      </c>
      <c r="E38" s="50">
        <v>700000</v>
      </c>
      <c r="F38" s="12">
        <f t="shared" si="0"/>
        <v>1</v>
      </c>
    </row>
    <row r="39" spans="1:6" ht="51" customHeight="1" thickBot="1">
      <c r="A39" s="31"/>
      <c r="B39" s="36" t="s">
        <v>69</v>
      </c>
      <c r="C39" s="37">
        <v>6630</v>
      </c>
      <c r="D39" s="50">
        <v>3936</v>
      </c>
      <c r="E39" s="50">
        <v>3936</v>
      </c>
      <c r="F39" s="12">
        <f t="shared" si="0"/>
        <v>1</v>
      </c>
    </row>
    <row r="40" spans="1:6" ht="24.75" thickBot="1">
      <c r="A40" s="38" t="s">
        <v>39</v>
      </c>
      <c r="B40" s="36" t="s">
        <v>52</v>
      </c>
      <c r="C40" s="37">
        <v>2010</v>
      </c>
      <c r="D40" s="57">
        <v>1386079.53</v>
      </c>
      <c r="E40" s="50">
        <v>1382543.98</v>
      </c>
      <c r="F40" s="12">
        <f t="shared" si="0"/>
        <v>0.99744924448887862</v>
      </c>
    </row>
    <row r="41" spans="1:6" ht="61.5" customHeight="1" thickBot="1">
      <c r="A41" s="38" t="s">
        <v>56</v>
      </c>
      <c r="B41" s="43" t="s">
        <v>62</v>
      </c>
      <c r="C41" s="39">
        <v>2060</v>
      </c>
      <c r="D41" s="56">
        <v>1705000</v>
      </c>
      <c r="E41" s="52">
        <v>1703244.6</v>
      </c>
      <c r="F41" s="12">
        <f t="shared" si="0"/>
        <v>0.99897043988269796</v>
      </c>
    </row>
    <row r="42" spans="1:6" ht="42" customHeight="1" thickBot="1">
      <c r="A42" s="38" t="s">
        <v>57</v>
      </c>
      <c r="B42" s="43" t="s">
        <v>63</v>
      </c>
      <c r="C42" s="42">
        <v>2710</v>
      </c>
      <c r="D42" s="56">
        <v>29947.09</v>
      </c>
      <c r="E42" s="52">
        <v>23622</v>
      </c>
      <c r="F42" s="12">
        <f t="shared" ref="F42" si="1">E42/D42</f>
        <v>0.78879116468411459</v>
      </c>
    </row>
    <row r="43" spans="1:6" ht="42" customHeight="1" thickBot="1">
      <c r="A43" s="38" t="s">
        <v>27</v>
      </c>
      <c r="B43" s="43" t="s">
        <v>74</v>
      </c>
      <c r="C43" s="39">
        <v>2020</v>
      </c>
      <c r="D43" s="56">
        <v>0</v>
      </c>
      <c r="E43" s="52">
        <v>13000</v>
      </c>
      <c r="F43" s="12">
        <v>0</v>
      </c>
    </row>
    <row r="44" spans="1:6" ht="48.75" thickBot="1">
      <c r="A44" s="70" t="s">
        <v>29</v>
      </c>
      <c r="B44" s="43" t="s">
        <v>75</v>
      </c>
      <c r="C44" s="71">
        <v>2040</v>
      </c>
      <c r="D44" s="72">
        <v>445</v>
      </c>
      <c r="E44" s="73">
        <v>445</v>
      </c>
      <c r="F44" s="27">
        <f>E44/D44</f>
        <v>1</v>
      </c>
    </row>
    <row r="45" spans="1:6" ht="13.5" thickBot="1">
      <c r="A45" s="77" t="s">
        <v>40</v>
      </c>
      <c r="B45" s="78"/>
      <c r="C45" s="79"/>
      <c r="D45" s="53">
        <f>D8+D29+D31</f>
        <v>27863955.699999999</v>
      </c>
      <c r="E45" s="53">
        <f>E8+E29+E31</f>
        <v>26162457.66</v>
      </c>
      <c r="F45" s="12">
        <f t="shared" si="0"/>
        <v>0.93893551732857516</v>
      </c>
    </row>
    <row r="46" spans="1:6" ht="37.5" thickTop="1" thickBot="1">
      <c r="A46" s="40"/>
      <c r="B46" s="40" t="s">
        <v>41</v>
      </c>
      <c r="C46" s="41" t="s">
        <v>64</v>
      </c>
      <c r="D46" s="54">
        <v>3280518</v>
      </c>
      <c r="E46" s="54">
        <v>2073713.55</v>
      </c>
      <c r="F46" s="12">
        <f t="shared" si="0"/>
        <v>0.63212991058119483</v>
      </c>
    </row>
  </sheetData>
  <mergeCells count="9">
    <mergeCell ref="C1:F1"/>
    <mergeCell ref="A5:A6"/>
    <mergeCell ref="A45:C45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Skarbnik</cp:lastModifiedBy>
  <cp:lastPrinted>2017-03-30T07:35:46Z</cp:lastPrinted>
  <dcterms:created xsi:type="dcterms:W3CDTF">2012-07-19T07:00:42Z</dcterms:created>
  <dcterms:modified xsi:type="dcterms:W3CDTF">2017-03-30T07:35:51Z</dcterms:modified>
</cp:coreProperties>
</file>