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2120" windowHeight="8130" activeTab="1"/>
  </bookViews>
  <sheets>
    <sheet name="Arkusz1" sheetId="1" r:id="rId1"/>
    <sheet name="zał.nr 5" sheetId="2" r:id="rId2"/>
  </sheets>
  <definedNames>
    <definedName name="_xlnm.Print_Area" localSheetId="1">'zał.nr 5'!$A$1:$G$64</definedName>
  </definedNames>
  <calcPr calcId="145621"/>
</workbook>
</file>

<file path=xl/calcChain.xml><?xml version="1.0" encoding="utf-8"?>
<calcChain xmlns="http://schemas.openxmlformats.org/spreadsheetml/2006/main">
  <c r="F32" i="2" l="1"/>
  <c r="G32" i="2" s="1"/>
  <c r="E32" i="2"/>
  <c r="G33" i="2"/>
  <c r="F40" i="2"/>
  <c r="F39" i="2" s="1"/>
  <c r="G39" i="2" s="1"/>
  <c r="F43" i="2"/>
  <c r="G43" i="2" s="1"/>
  <c r="F23" i="2"/>
  <c r="F22" i="2" s="1"/>
  <c r="G22" i="2" s="1"/>
  <c r="E40" i="2"/>
  <c r="E35" i="2"/>
  <c r="E31" i="2" s="1"/>
  <c r="E23" i="2"/>
  <c r="G26" i="2"/>
  <c r="E10" i="2"/>
  <c r="F60" i="2"/>
  <c r="E61" i="2"/>
  <c r="E60" i="2" s="1"/>
  <c r="G59" i="2"/>
  <c r="F58" i="2"/>
  <c r="G58" i="2" s="1"/>
  <c r="E58" i="2"/>
  <c r="F56" i="2"/>
  <c r="F55" i="2" s="1"/>
  <c r="E56" i="2"/>
  <c r="E55" i="2" s="1"/>
  <c r="G57" i="2"/>
  <c r="G54" i="2"/>
  <c r="G53" i="2"/>
  <c r="F52" i="2"/>
  <c r="E52" i="2"/>
  <c r="G52" i="2" s="1"/>
  <c r="F50" i="2"/>
  <c r="G50" i="2" s="1"/>
  <c r="E50" i="2"/>
  <c r="G49" i="2"/>
  <c r="G48" i="2"/>
  <c r="G47" i="2"/>
  <c r="F46" i="2"/>
  <c r="E46" i="2"/>
  <c r="G46" i="2"/>
  <c r="G44" i="2"/>
  <c r="G45" i="2"/>
  <c r="E43" i="2"/>
  <c r="F37" i="2"/>
  <c r="G37" i="2" s="1"/>
  <c r="E37" i="2"/>
  <c r="G34" i="2"/>
  <c r="G29" i="2"/>
  <c r="G28" i="2"/>
  <c r="F27" i="2"/>
  <c r="E27" i="2"/>
  <c r="G27" i="2"/>
  <c r="G25" i="2"/>
  <c r="G24" i="2"/>
  <c r="F20" i="2"/>
  <c r="G19" i="2" s="1"/>
  <c r="G20" i="2"/>
  <c r="F18" i="2"/>
  <c r="F17" i="2" s="1"/>
  <c r="G17" i="2" s="1"/>
  <c r="E18" i="2"/>
  <c r="G18" i="2" s="1"/>
  <c r="E20" i="2"/>
  <c r="E17" i="2" s="1"/>
  <c r="G16" i="2"/>
  <c r="F15" i="2"/>
  <c r="G15" i="2"/>
  <c r="F10" i="2"/>
  <c r="G12" i="2"/>
  <c r="G11" i="2"/>
  <c r="F8" i="2"/>
  <c r="F7" i="2" s="1"/>
  <c r="G42" i="2"/>
  <c r="G9" i="2"/>
  <c r="E8" i="2"/>
  <c r="G8" i="2" s="1"/>
  <c r="G36" i="2"/>
  <c r="E14" i="2"/>
  <c r="F35" i="2"/>
  <c r="G35" i="2" s="1"/>
  <c r="F14" i="2"/>
  <c r="G51" i="2"/>
  <c r="G30" i="2"/>
  <c r="G41" i="2"/>
  <c r="G13" i="2"/>
  <c r="G21" i="2"/>
  <c r="G38" i="2"/>
  <c r="G40" i="2"/>
  <c r="G61" i="2"/>
  <c r="G23" i="2"/>
  <c r="G10" i="2"/>
  <c r="E7" i="2"/>
  <c r="G62" i="2"/>
  <c r="E39" i="2"/>
  <c r="E22" i="2"/>
  <c r="E63" i="2" l="1"/>
  <c r="G55" i="2"/>
  <c r="G7" i="2"/>
  <c r="G60" i="2"/>
  <c r="G14" i="2"/>
  <c r="F31" i="2"/>
  <c r="G31" i="2" s="1"/>
  <c r="G56" i="2"/>
  <c r="F63" i="2" l="1"/>
  <c r="G63" i="2" s="1"/>
</calcChain>
</file>

<file path=xl/comments1.xml><?xml version="1.0" encoding="utf-8"?>
<comments xmlns="http://schemas.openxmlformats.org/spreadsheetml/2006/main">
  <authors>
    <author/>
  </authors>
  <commentList>
    <comment ref="D39" authorId="0">
      <text>
        <r>
          <rPr>
            <b/>
            <sz val="8"/>
            <color indexed="8"/>
            <rFont val="Tahoma"/>
            <family val="2"/>
            <charset val="238"/>
          </rPr>
          <t xml:space="preserve">XX:
</t>
        </r>
      </text>
    </comment>
  </commentList>
</comments>
</file>

<file path=xl/sharedStrings.xml><?xml version="1.0" encoding="utf-8"?>
<sst xmlns="http://schemas.openxmlformats.org/spreadsheetml/2006/main" count="68" uniqueCount="66">
  <si>
    <t>`</t>
  </si>
  <si>
    <t>Dział</t>
  </si>
  <si>
    <t>Rozdział</t>
  </si>
  <si>
    <t>§</t>
  </si>
  <si>
    <t>Nazwa</t>
  </si>
  <si>
    <t>Plan</t>
  </si>
  <si>
    <t>Wykonanie</t>
  </si>
  <si>
    <t>Procent wykonania</t>
  </si>
  <si>
    <t>Transport i łączność</t>
  </si>
  <si>
    <t>Działalność usługowa</t>
  </si>
  <si>
    <t>Administracja publiczna</t>
  </si>
  <si>
    <t>Oświata i wychowanie</t>
  </si>
  <si>
    <t>Gimnazja</t>
  </si>
  <si>
    <t>Gospodarka komunalna i ochrona środowiska</t>
  </si>
  <si>
    <t>Ogółem</t>
  </si>
  <si>
    <t>Lokalny transport zbiorowy</t>
  </si>
  <si>
    <t>Urzędy gmin (miast  i miast na prawach powiatu)</t>
  </si>
  <si>
    <t>Ochrona powietrza atmosferycznego i klimatu</t>
  </si>
  <si>
    <t>Kultura i ochrona dziedzictwa narodowego</t>
  </si>
  <si>
    <t>Drogi publiczne  gminne</t>
  </si>
  <si>
    <t>Przedszkola</t>
  </si>
  <si>
    <t>Kultura fizyczna</t>
  </si>
  <si>
    <t>Obiekty  sportowe</t>
  </si>
  <si>
    <t xml:space="preserve">                                   </t>
  </si>
  <si>
    <t>Gospodarka gruntami i nieruchomościami</t>
  </si>
  <si>
    <t>Plan zagospodarowania przestrzennego</t>
  </si>
  <si>
    <t>Cmentarze</t>
  </si>
  <si>
    <t xml:space="preserve">Pozostała działalność </t>
  </si>
  <si>
    <t xml:space="preserve">Pozostała działalnośc </t>
  </si>
  <si>
    <t>Gospodarka ściekowa  i ochrona wód</t>
  </si>
  <si>
    <t>Utrzymanie zieleni w miatach i gminach</t>
  </si>
  <si>
    <t>Biblioteki</t>
  </si>
  <si>
    <t xml:space="preserve">Ochrona zabytków i opieka nad zabytkami </t>
  </si>
  <si>
    <t xml:space="preserve">            INFORMACJA Z WYKONANIA  INWESTYCJI ZA I PÓŁROCZE 2016 ROK</t>
  </si>
  <si>
    <t>Gospodarka Mieszkaniowa</t>
  </si>
  <si>
    <t>Oświetlenie ulic, placów i dróg</t>
  </si>
  <si>
    <t>Montaż sygnalizacji świetlnej w Szczawnie Zdroju w ciągu drogi wojewódzkiej nr 375</t>
  </si>
  <si>
    <t>Przebudowa ciągu  komunikacyjnego łączącego uzdrowiskową częśc Szczawna-Zdroju z DW375 i 376- etap I remont Mickiewicza  i przebudowa Ułanów Badwiślańskich</t>
  </si>
  <si>
    <t>Przebudowa drogi dojazdowej do gruntów rolnych w Szczawnie-Zdroju działka nr 60 obr. 2</t>
  </si>
  <si>
    <t>Przebudowa dróg gminnych</t>
  </si>
  <si>
    <t>Zmiana sposobu użytkowania budynku gospodarczego przy ul Sienkiewicza 28A na budynek siedmioma lokalami socjalnymi</t>
  </si>
  <si>
    <t>Zmiana miejscowego planu zagospodarowania przestrzennego- opracowanie dokumentacji</t>
  </si>
  <si>
    <t>Zakup młota udarowego</t>
  </si>
  <si>
    <t>Przebudowa budynku Urzędu Miejskiego -I etap dokumentacja</t>
  </si>
  <si>
    <t>Zakup centrali  telefonicznej w Urzedzie Miejskim</t>
  </si>
  <si>
    <t>Zakup sprzętu komputerowego</t>
  </si>
  <si>
    <t xml:space="preserve">Opracowanie ekspertyz i dokumentacji pod przyszłe inwestycje  </t>
  </si>
  <si>
    <t xml:space="preserve">E-usługi publiczne w Uzdrowiskowej Gminie Miejskiej Szczawno-Zdrój  </t>
  </si>
  <si>
    <t>Przebudowa Przedszkola Miejskiego w Szczawnie Zdroju</t>
  </si>
  <si>
    <t>System przeciwdziałania zadymianiu w Przedszkolu Miejskim</t>
  </si>
  <si>
    <t>Zwroty dotacji oraz płatności, w tym wykorzystanych zniezgodnie z przeznaczeniem lub wykorzystanych z naruszeniem procedury, o których mowa w art.. 184 ustawy, pobranych nienaleznie lub w nadmiernej wysokości, dotyczące wydatków majątkowych</t>
  </si>
  <si>
    <t xml:space="preserve">Budowa Zespołu Szkolno-Przedszkolnego w ramach kompleksu oświatowo-sportowo-rekreacyjnego przy ul. Słonecznej 1 A </t>
  </si>
  <si>
    <t>Porzadkowanie  gospodarki ściekowej - przyłącza</t>
  </si>
  <si>
    <t>Przebudowa kanalizacji deszczowej</t>
  </si>
  <si>
    <t>Ścieżka  przyrodniczo-ekologiczna w Parku Szwedzkim</t>
  </si>
  <si>
    <t>Zakup piły spalinowej Stihl 441</t>
  </si>
  <si>
    <t>Dokumentacja i montaż instalacji prosumenckich OZE w ramach Gminnego Programu Prosumenckiego dla Szczawna -Zdroju</t>
  </si>
  <si>
    <t>Modernizacja źródła ciepła na terenie Gminy Szczawno-Zdrój w ramach programu Kawka</t>
  </si>
  <si>
    <t>Zmiana sposobu ogrzewania</t>
  </si>
  <si>
    <t>Przebudowa oświetlenia terenu placu zabaw przy ul Rówoległej</t>
  </si>
  <si>
    <t>Doposażenie placów zabaw</t>
  </si>
  <si>
    <t>Przebudowa  budynku Miejskiej Biblioteki Publicznej w Szczawnie-Zdroju - dokumentacja</t>
  </si>
  <si>
    <t>Wydatki inwestycyjne dotyczące obiektów zabytkowych będących w użytkowaniu jednostek budżetowych</t>
  </si>
  <si>
    <t>Budowa obiektu lekkoatletycznego przy ul. Słonecznej w ramach II etapu budowy kompleksu oświatowo -sportowo-rekreacyjnego</t>
  </si>
  <si>
    <t>Budowa sieci elektrycznej oświetlenia na częsci ul Prusa, ul. Popiełuszki oraz alejach na cmentarzu komunalnym - dokumentacja</t>
  </si>
  <si>
    <t>Tabela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</si>
</sst>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0"/>
      <name val="MS Sans Serif"/>
      <family val="2"/>
      <charset val="238"/>
    </font>
    <font>
      <sz val="10"/>
      <name val="Arial"/>
      <charset val="238"/>
    </font>
    <font>
      <sz val="10"/>
      <name val="Arial CE"/>
      <family val="2"/>
      <charset val="238"/>
    </font>
    <font>
      <sz val="8"/>
      <name val="Times New Roman CE"/>
      <family val="1"/>
      <charset val="238"/>
    </font>
    <font>
      <b/>
      <u/>
      <sz val="10"/>
      <name val="Arial CE"/>
      <family val="2"/>
      <charset val="238"/>
    </font>
    <font>
      <b/>
      <sz val="1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b/>
      <sz val="8"/>
      <color indexed="8"/>
      <name val="Tahoma"/>
      <family val="2"/>
      <charset val="238"/>
    </font>
    <font>
      <sz val="10"/>
      <name val="MS Sans Serif"/>
      <family val="2"/>
      <charset val="238"/>
    </font>
    <font>
      <sz val="8"/>
      <name val="Times New Roman"/>
      <family val="1"/>
      <charset val="238"/>
    </font>
    <font>
      <b/>
      <sz val="12"/>
      <name val="Times New Roman CE"/>
      <family val="1"/>
      <charset val="238"/>
    </font>
    <font>
      <sz val="12"/>
      <name val="Times New Roman CE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Times New Roman CE"/>
      <charset val="238"/>
    </font>
    <font>
      <b/>
      <sz val="12"/>
      <name val="Times New Roman CE"/>
      <charset val="238"/>
    </font>
    <font>
      <sz val="12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1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0" fillId="0" borderId="0"/>
    <xf numFmtId="9" fontId="1" fillId="0" borderId="0" applyFill="0" applyBorder="0" applyAlignment="0" applyProtection="0"/>
  </cellStyleXfs>
  <cellXfs count="177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right" vertical="center" wrapText="1"/>
    </xf>
    <xf numFmtId="3" fontId="5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vertical="top" wrapText="1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8" fillId="2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0" fontId="6" fillId="4" borderId="6" xfId="0" applyNumberFormat="1" applyFont="1" applyFill="1" applyBorder="1" applyAlignment="1" applyProtection="1">
      <alignment horizontal="center" vertical="center"/>
    </xf>
    <xf numFmtId="0" fontId="6" fillId="4" borderId="7" xfId="0" applyNumberFormat="1" applyFont="1" applyFill="1" applyBorder="1" applyAlignment="1" applyProtection="1">
      <alignment horizontal="center" vertical="center"/>
    </xf>
    <xf numFmtId="3" fontId="6" fillId="4" borderId="7" xfId="0" applyNumberFormat="1" applyFont="1" applyFill="1" applyBorder="1" applyAlignment="1" applyProtection="1">
      <alignment horizontal="center" vertical="center"/>
    </xf>
    <xf numFmtId="0" fontId="7" fillId="7" borderId="0" xfId="0" applyNumberFormat="1" applyFont="1" applyFill="1" applyBorder="1" applyAlignment="1" applyProtection="1">
      <alignment horizontal="center" vertical="center"/>
    </xf>
    <xf numFmtId="0" fontId="12" fillId="5" borderId="13" xfId="0" applyNumberFormat="1" applyFont="1" applyFill="1" applyBorder="1" applyAlignment="1" applyProtection="1">
      <alignment horizontal="center"/>
    </xf>
    <xf numFmtId="0" fontId="12" fillId="5" borderId="14" xfId="0" applyNumberFormat="1" applyFont="1" applyFill="1" applyBorder="1" applyAlignment="1" applyProtection="1">
      <alignment horizontal="center"/>
    </xf>
    <xf numFmtId="0" fontId="13" fillId="5" borderId="14" xfId="0" applyNumberFormat="1" applyFont="1" applyFill="1" applyBorder="1" applyAlignment="1" applyProtection="1">
      <alignment horizontal="center" vertical="center" wrapText="1"/>
    </xf>
    <xf numFmtId="4" fontId="12" fillId="5" borderId="14" xfId="0" applyNumberFormat="1" applyFont="1" applyFill="1" applyBorder="1" applyAlignment="1" applyProtection="1">
      <alignment horizontal="right"/>
    </xf>
    <xf numFmtId="10" fontId="12" fillId="5" borderId="15" xfId="0" applyNumberFormat="1" applyFont="1" applyFill="1" applyBorder="1" applyAlignment="1" applyProtection="1">
      <alignment horizontal="right"/>
    </xf>
    <xf numFmtId="0" fontId="13" fillId="0" borderId="11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left"/>
    </xf>
    <xf numFmtId="4" fontId="12" fillId="0" borderId="4" xfId="0" applyNumberFormat="1" applyFont="1" applyFill="1" applyBorder="1" applyAlignment="1" applyProtection="1">
      <alignment horizontal="right"/>
    </xf>
    <xf numFmtId="10" fontId="12" fillId="0" borderId="12" xfId="0" applyNumberFormat="1" applyFont="1" applyFill="1" applyBorder="1" applyAlignment="1" applyProtection="1">
      <alignment horizontal="right"/>
    </xf>
    <xf numFmtId="0" fontId="13" fillId="0" borderId="2" xfId="0" applyNumberFormat="1" applyFont="1" applyFill="1" applyBorder="1" applyAlignment="1" applyProtection="1">
      <alignment horizontal="center"/>
    </xf>
    <xf numFmtId="0" fontId="12" fillId="0" borderId="3" xfId="0" applyNumberFormat="1" applyFont="1" applyFill="1" applyBorder="1" applyAlignment="1" applyProtection="1">
      <alignment horizontal="center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0" fontId="15" fillId="0" borderId="3" xfId="0" applyNumberFormat="1" applyFont="1" applyFill="1" applyBorder="1" applyAlignment="1" applyProtection="1">
      <alignment horizontal="left" wrapText="1"/>
    </xf>
    <xf numFmtId="4" fontId="13" fillId="0" borderId="3" xfId="0" applyNumberFormat="1" applyFont="1" applyFill="1" applyBorder="1" applyAlignment="1" applyProtection="1">
      <alignment horizontal="right"/>
    </xf>
    <xf numFmtId="10" fontId="16" fillId="0" borderId="5" xfId="0" applyNumberFormat="1" applyFont="1" applyFill="1" applyBorder="1" applyAlignment="1" applyProtection="1">
      <alignment horizontal="right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0" fontId="14" fillId="0" borderId="3" xfId="0" applyNumberFormat="1" applyFont="1" applyFill="1" applyBorder="1" applyAlignment="1" applyProtection="1">
      <alignment horizontal="left"/>
    </xf>
    <xf numFmtId="4" fontId="12" fillId="0" borderId="3" xfId="0" applyNumberFormat="1" applyFont="1" applyFill="1" applyBorder="1" applyAlignment="1" applyProtection="1">
      <alignment horizontal="right"/>
    </xf>
    <xf numFmtId="10" fontId="12" fillId="0" borderId="5" xfId="0" applyNumberFormat="1" applyFont="1" applyFill="1" applyBorder="1" applyAlignment="1" applyProtection="1">
      <alignment horizontal="right"/>
    </xf>
    <xf numFmtId="4" fontId="16" fillId="0" borderId="3" xfId="0" applyNumberFormat="1" applyFont="1" applyFill="1" applyBorder="1" applyAlignment="1" applyProtection="1">
      <alignment horizontal="right"/>
    </xf>
    <xf numFmtId="0" fontId="13" fillId="0" borderId="16" xfId="0" applyNumberFormat="1" applyFont="1" applyFill="1" applyBorder="1" applyAlignment="1" applyProtection="1">
      <alignment horizontal="center"/>
    </xf>
    <xf numFmtId="0" fontId="12" fillId="0" borderId="17" xfId="0" applyNumberFormat="1" applyFont="1" applyFill="1" applyBorder="1" applyAlignment="1" applyProtection="1">
      <alignment horizontal="center"/>
    </xf>
    <xf numFmtId="0" fontId="13" fillId="0" borderId="17" xfId="0" applyNumberFormat="1" applyFont="1" applyFill="1" applyBorder="1" applyAlignment="1" applyProtection="1">
      <alignment horizontal="center" vertical="center" wrapText="1"/>
    </xf>
    <xf numFmtId="0" fontId="15" fillId="0" borderId="17" xfId="0" applyNumberFormat="1" applyFont="1" applyFill="1" applyBorder="1" applyAlignment="1" applyProtection="1">
      <alignment horizontal="left" wrapText="1"/>
    </xf>
    <xf numFmtId="4" fontId="13" fillId="0" borderId="17" xfId="0" applyNumberFormat="1" applyFont="1" applyFill="1" applyBorder="1" applyAlignment="1" applyProtection="1">
      <alignment horizontal="right"/>
    </xf>
    <xf numFmtId="10" fontId="13" fillId="0" borderId="18" xfId="0" applyNumberFormat="1" applyFont="1" applyFill="1" applyBorder="1" applyAlignment="1" applyProtection="1">
      <alignment horizontal="right"/>
    </xf>
    <xf numFmtId="0" fontId="12" fillId="6" borderId="14" xfId="0" applyNumberFormat="1" applyFont="1" applyFill="1" applyBorder="1" applyAlignment="1" applyProtection="1">
      <alignment horizontal="center"/>
    </xf>
    <xf numFmtId="0" fontId="14" fillId="9" borderId="14" xfId="1" applyNumberFormat="1" applyFont="1" applyFill="1" applyBorder="1" applyAlignment="1" applyProtection="1">
      <alignment horizontal="left" vertical="center"/>
    </xf>
    <xf numFmtId="4" fontId="12" fillId="5" borderId="14" xfId="0" applyNumberFormat="1" applyFont="1" applyFill="1" applyBorder="1" applyAlignment="1" applyProtection="1"/>
    <xf numFmtId="10" fontId="17" fillId="5" borderId="15" xfId="0" applyNumberFormat="1" applyFont="1" applyFill="1" applyBorder="1" applyAlignment="1" applyProtection="1"/>
    <xf numFmtId="0" fontId="13" fillId="6" borderId="11" xfId="0" applyNumberFormat="1" applyFont="1" applyFill="1" applyBorder="1" applyAlignment="1" applyProtection="1">
      <alignment horizontal="center"/>
    </xf>
    <xf numFmtId="0" fontId="12" fillId="5" borderId="4" xfId="0" applyNumberFormat="1" applyFont="1" applyFill="1" applyBorder="1" applyAlignment="1" applyProtection="1">
      <alignment horizontal="center"/>
    </xf>
    <xf numFmtId="0" fontId="13" fillId="6" borderId="4" xfId="0" applyNumberFormat="1" applyFont="1" applyFill="1" applyBorder="1" applyAlignment="1" applyProtection="1">
      <alignment horizontal="center" vertical="center" wrapText="1"/>
    </xf>
    <xf numFmtId="0" fontId="15" fillId="6" borderId="4" xfId="0" applyNumberFormat="1" applyFont="1" applyFill="1" applyBorder="1" applyAlignment="1" applyProtection="1">
      <alignment horizontal="left" wrapText="1"/>
    </xf>
    <xf numFmtId="4" fontId="17" fillId="6" borderId="4" xfId="0" applyNumberFormat="1" applyFont="1" applyFill="1" applyBorder="1" applyAlignment="1" applyProtection="1">
      <alignment horizontal="right"/>
    </xf>
    <xf numFmtId="4" fontId="17" fillId="6" borderId="4" xfId="0" applyNumberFormat="1" applyFont="1" applyFill="1" applyBorder="1" applyAlignment="1" applyProtection="1"/>
    <xf numFmtId="10" fontId="17" fillId="6" borderId="12" xfId="0" applyNumberFormat="1" applyFont="1" applyFill="1" applyBorder="1" applyAlignment="1" applyProtection="1"/>
    <xf numFmtId="0" fontId="13" fillId="6" borderId="16" xfId="0" applyNumberFormat="1" applyFont="1" applyFill="1" applyBorder="1" applyAlignment="1" applyProtection="1">
      <alignment horizontal="center"/>
    </xf>
    <xf numFmtId="0" fontId="12" fillId="5" borderId="17" xfId="0" applyNumberFormat="1" applyFont="1" applyFill="1" applyBorder="1" applyAlignment="1" applyProtection="1">
      <alignment horizontal="center"/>
    </xf>
    <xf numFmtId="0" fontId="13" fillId="6" borderId="17" xfId="0" applyNumberFormat="1" applyFont="1" applyFill="1" applyBorder="1" applyAlignment="1" applyProtection="1">
      <alignment horizontal="center" vertical="center" wrapText="1"/>
    </xf>
    <xf numFmtId="0" fontId="15" fillId="6" borderId="17" xfId="0" applyNumberFormat="1" applyFont="1" applyFill="1" applyBorder="1" applyAlignment="1" applyProtection="1">
      <alignment horizontal="left" wrapText="1"/>
    </xf>
    <xf numFmtId="4" fontId="13" fillId="6" borderId="17" xfId="0" applyNumberFormat="1" applyFont="1" applyFill="1" applyBorder="1" applyAlignment="1" applyProtection="1">
      <alignment horizontal="right"/>
    </xf>
    <xf numFmtId="4" fontId="13" fillId="6" borderId="17" xfId="0" applyNumberFormat="1" applyFont="1" applyFill="1" applyBorder="1" applyAlignment="1" applyProtection="1"/>
    <xf numFmtId="10" fontId="17" fillId="6" borderId="18" xfId="0" applyNumberFormat="1" applyFont="1" applyFill="1" applyBorder="1" applyAlignment="1" applyProtection="1"/>
    <xf numFmtId="0" fontId="12" fillId="5" borderId="14" xfId="0" applyNumberFormat="1" applyFont="1" applyFill="1" applyBorder="1" applyAlignment="1" applyProtection="1">
      <alignment horizontal="center" vertical="center" wrapText="1"/>
    </xf>
    <xf numFmtId="0" fontId="14" fillId="5" borderId="14" xfId="0" applyNumberFormat="1" applyFont="1" applyFill="1" applyBorder="1" applyAlignment="1" applyProtection="1">
      <alignment horizontal="left" wrapText="1"/>
    </xf>
    <xf numFmtId="0" fontId="12" fillId="6" borderId="11" xfId="0" applyNumberFormat="1" applyFont="1" applyFill="1" applyBorder="1" applyAlignment="1" applyProtection="1">
      <alignment horizontal="center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0" fontId="14" fillId="6" borderId="4" xfId="0" applyNumberFormat="1" applyFont="1" applyFill="1" applyBorder="1" applyAlignment="1" applyProtection="1">
      <alignment horizontal="left" wrapText="1"/>
    </xf>
    <xf numFmtId="4" fontId="12" fillId="6" borderId="4" xfId="0" applyNumberFormat="1" applyFont="1" applyFill="1" applyBorder="1" applyAlignment="1" applyProtection="1">
      <alignment horizontal="right"/>
    </xf>
    <xf numFmtId="10" fontId="12" fillId="6" borderId="12" xfId="0" applyNumberFormat="1" applyFont="1" applyFill="1" applyBorder="1" applyAlignment="1" applyProtection="1">
      <alignment horizontal="right"/>
    </xf>
    <xf numFmtId="0" fontId="12" fillId="6" borderId="2" xfId="0" applyNumberFormat="1" applyFont="1" applyFill="1" applyBorder="1" applyAlignment="1" applyProtection="1">
      <alignment horizontal="center"/>
    </xf>
    <xf numFmtId="0" fontId="12" fillId="5" borderId="3" xfId="0" applyNumberFormat="1" applyFont="1" applyFill="1" applyBorder="1" applyAlignment="1" applyProtection="1">
      <alignment horizontal="center"/>
    </xf>
    <xf numFmtId="0" fontId="12" fillId="6" borderId="3" xfId="0" applyNumberFormat="1" applyFont="1" applyFill="1" applyBorder="1" applyAlignment="1" applyProtection="1">
      <alignment horizontal="center" vertical="center" wrapText="1"/>
    </xf>
    <xf numFmtId="0" fontId="15" fillId="6" borderId="3" xfId="0" applyNumberFormat="1" applyFont="1" applyFill="1" applyBorder="1" applyAlignment="1" applyProtection="1">
      <alignment horizontal="left" wrapText="1"/>
    </xf>
    <xf numFmtId="4" fontId="16" fillId="6" borderId="3" xfId="0" applyNumberFormat="1" applyFont="1" applyFill="1" applyBorder="1" applyAlignment="1" applyProtection="1">
      <alignment horizontal="right"/>
    </xf>
    <xf numFmtId="10" fontId="16" fillId="6" borderId="5" xfId="0" applyNumberFormat="1" applyFont="1" applyFill="1" applyBorder="1" applyAlignment="1" applyProtection="1">
      <alignment horizontal="right"/>
    </xf>
    <xf numFmtId="0" fontId="14" fillId="6" borderId="3" xfId="0" applyNumberFormat="1" applyFont="1" applyFill="1" applyBorder="1" applyAlignment="1" applyProtection="1">
      <alignment horizontal="left" wrapText="1"/>
    </xf>
    <xf numFmtId="4" fontId="12" fillId="6" borderId="3" xfId="0" applyNumberFormat="1" applyFont="1" applyFill="1" applyBorder="1" applyAlignment="1" applyProtection="1">
      <alignment horizontal="right"/>
    </xf>
    <xf numFmtId="10" fontId="12" fillId="6" borderId="5" xfId="0" applyNumberFormat="1" applyFont="1" applyFill="1" applyBorder="1" applyAlignment="1" applyProtection="1">
      <alignment horizontal="right"/>
    </xf>
    <xf numFmtId="0" fontId="12" fillId="0" borderId="16" xfId="0" applyNumberFormat="1" applyFont="1" applyFill="1" applyBorder="1" applyAlignment="1" applyProtection="1">
      <alignment horizontal="center"/>
    </xf>
    <xf numFmtId="0" fontId="15" fillId="0" borderId="17" xfId="0" applyFont="1" applyBorder="1"/>
    <xf numFmtId="0" fontId="12" fillId="5" borderId="13" xfId="0" applyNumberFormat="1" applyFont="1" applyFill="1" applyBorder="1" applyAlignment="1" applyProtection="1">
      <alignment horizontal="center" vertical="center"/>
    </xf>
    <xf numFmtId="0" fontId="14" fillId="5" borderId="14" xfId="0" applyNumberFormat="1" applyFont="1" applyFill="1" applyBorder="1" applyAlignment="1" applyProtection="1">
      <alignment horizontal="left" vertical="center"/>
    </xf>
    <xf numFmtId="4" fontId="12" fillId="5" borderId="14" xfId="0" applyNumberFormat="1" applyFont="1" applyFill="1" applyBorder="1" applyAlignment="1" applyProtection="1">
      <alignment horizontal="right" vertical="center"/>
    </xf>
    <xf numFmtId="10" fontId="12" fillId="5" borderId="15" xfId="0" applyNumberFormat="1" applyFont="1" applyFill="1" applyBorder="1" applyAlignment="1" applyProtection="1">
      <alignment horizontal="right" vertical="center" wrapText="1"/>
    </xf>
    <xf numFmtId="0" fontId="17" fillId="6" borderId="4" xfId="0" applyNumberFormat="1" applyFont="1" applyFill="1" applyBorder="1" applyAlignment="1" applyProtection="1">
      <alignment horizontal="center"/>
    </xf>
    <xf numFmtId="0" fontId="17" fillId="6" borderId="4" xfId="0" applyNumberFormat="1" applyFont="1" applyFill="1" applyBorder="1" applyAlignment="1" applyProtection="1">
      <alignment horizontal="center" vertical="center" wrapText="1"/>
    </xf>
    <xf numFmtId="10" fontId="17" fillId="6" borderId="12" xfId="0" applyNumberFormat="1" applyFont="1" applyFill="1" applyBorder="1" applyAlignment="1" applyProtection="1">
      <alignment horizontal="right"/>
    </xf>
    <xf numFmtId="0" fontId="13" fillId="6" borderId="2" xfId="0" applyNumberFormat="1" applyFont="1" applyFill="1" applyBorder="1" applyAlignment="1" applyProtection="1">
      <alignment horizontal="center"/>
    </xf>
    <xf numFmtId="0" fontId="12" fillId="5" borderId="3" xfId="0" applyNumberFormat="1" applyFont="1" applyFill="1" applyBorder="1" applyAlignment="1" applyProtection="1">
      <alignment horizontal="center" vertical="center"/>
    </xf>
    <xf numFmtId="0" fontId="16" fillId="6" borderId="3" xfId="0" applyNumberFormat="1" applyFont="1" applyFill="1" applyBorder="1" applyAlignment="1" applyProtection="1">
      <alignment horizontal="center" vertical="center" wrapText="1"/>
    </xf>
    <xf numFmtId="10" fontId="17" fillId="6" borderId="5" xfId="0" applyNumberFormat="1" applyFont="1" applyFill="1" applyBorder="1" applyAlignment="1" applyProtection="1">
      <alignment horizontal="right"/>
    </xf>
    <xf numFmtId="0" fontId="13" fillId="6" borderId="3" xfId="0" applyNumberFormat="1" applyFont="1" applyFill="1" applyBorder="1" applyAlignment="1" applyProtection="1">
      <alignment horizontal="center" vertical="center" wrapText="1"/>
    </xf>
    <xf numFmtId="0" fontId="17" fillId="6" borderId="3" xfId="0" applyNumberFormat="1" applyFont="1" applyFill="1" applyBorder="1" applyAlignment="1" applyProtection="1">
      <alignment horizontal="center" vertical="center" wrapText="1"/>
    </xf>
    <xf numFmtId="4" fontId="17" fillId="6" borderId="3" xfId="0" applyNumberFormat="1" applyFont="1" applyFill="1" applyBorder="1" applyAlignment="1" applyProtection="1">
      <alignment horizontal="right"/>
    </xf>
    <xf numFmtId="0" fontId="13" fillId="6" borderId="16" xfId="0" applyNumberFormat="1" applyFont="1" applyFill="1" applyBorder="1" applyAlignment="1" applyProtection="1">
      <alignment horizontal="center" wrapText="1"/>
    </xf>
    <xf numFmtId="0" fontId="17" fillId="6" borderId="17" xfId="0" applyNumberFormat="1" applyFont="1" applyFill="1" applyBorder="1" applyAlignment="1" applyProtection="1">
      <alignment horizontal="center"/>
    </xf>
    <xf numFmtId="4" fontId="13" fillId="6" borderId="17" xfId="0" applyNumberFormat="1" applyFont="1" applyFill="1" applyBorder="1" applyAlignment="1" applyProtection="1">
      <alignment horizontal="right" wrapText="1"/>
    </xf>
    <xf numFmtId="10" fontId="13" fillId="6" borderId="18" xfId="0" applyNumberFormat="1" applyFont="1" applyFill="1" applyBorder="1" applyAlignment="1" applyProtection="1">
      <alignment horizontal="right" wrapText="1"/>
    </xf>
    <xf numFmtId="0" fontId="12" fillId="6" borderId="14" xfId="0" applyNumberFormat="1" applyFont="1" applyFill="1" applyBorder="1" applyAlignment="1" applyProtection="1">
      <alignment horizontal="center" wrapText="1"/>
    </xf>
    <xf numFmtId="3" fontId="14" fillId="5" borderId="14" xfId="0" applyNumberFormat="1" applyFont="1" applyFill="1" applyBorder="1" applyAlignment="1" applyProtection="1">
      <alignment horizontal="left" vertical="center" wrapText="1"/>
    </xf>
    <xf numFmtId="0" fontId="12" fillId="5" borderId="2" xfId="0" applyNumberFormat="1" applyFont="1" applyFill="1" applyBorder="1" applyAlignment="1" applyProtection="1">
      <alignment horizontal="center" vertical="center"/>
    </xf>
    <xf numFmtId="0" fontId="16" fillId="5" borderId="3" xfId="0" applyNumberFormat="1" applyFont="1" applyFill="1" applyBorder="1" applyAlignment="1" applyProtection="1">
      <alignment horizontal="center" vertical="center" wrapText="1"/>
    </xf>
    <xf numFmtId="3" fontId="14" fillId="5" borderId="4" xfId="0" applyNumberFormat="1" applyFont="1" applyFill="1" applyBorder="1" applyAlignment="1" applyProtection="1">
      <alignment horizontal="left" vertical="center" wrapText="1"/>
    </xf>
    <xf numFmtId="4" fontId="17" fillId="5" borderId="3" xfId="0" applyNumberFormat="1" applyFont="1" applyFill="1" applyBorder="1" applyAlignment="1" applyProtection="1">
      <alignment horizontal="right" vertical="center"/>
    </xf>
    <xf numFmtId="10" fontId="18" fillId="5" borderId="3" xfId="2" applyNumberFormat="1" applyFont="1" applyFill="1" applyBorder="1" applyAlignment="1" applyProtection="1">
      <alignment horizontal="right" vertical="center"/>
    </xf>
    <xf numFmtId="4" fontId="16" fillId="5" borderId="3" xfId="0" applyNumberFormat="1" applyFont="1" applyFill="1" applyBorder="1" applyAlignment="1" applyProtection="1">
      <alignment horizontal="right" vertical="center"/>
    </xf>
    <xf numFmtId="10" fontId="16" fillId="5" borderId="5" xfId="0" applyNumberFormat="1" applyFont="1" applyFill="1" applyBorder="1" applyAlignment="1" applyProtection="1">
      <alignment horizontal="right" vertical="center" wrapText="1"/>
    </xf>
    <xf numFmtId="0" fontId="12" fillId="3" borderId="3" xfId="0" applyNumberFormat="1" applyFont="1" applyFill="1" applyBorder="1" applyAlignment="1" applyProtection="1">
      <alignment horizontal="center" vertical="center" wrapText="1"/>
    </xf>
    <xf numFmtId="3" fontId="14" fillId="3" borderId="3" xfId="0" applyNumberFormat="1" applyFont="1" applyFill="1" applyBorder="1" applyAlignment="1" applyProtection="1">
      <alignment horizontal="left" vertical="center" wrapText="1"/>
    </xf>
    <xf numFmtId="4" fontId="12" fillId="3" borderId="3" xfId="0" applyNumberFormat="1" applyFont="1" applyFill="1" applyBorder="1" applyAlignment="1" applyProtection="1">
      <alignment horizontal="right" vertical="center" wrapText="1"/>
    </xf>
    <xf numFmtId="4" fontId="12" fillId="3" borderId="3" xfId="0" applyNumberFormat="1" applyFont="1" applyFill="1" applyBorder="1" applyAlignment="1" applyProtection="1">
      <alignment horizontal="right" vertical="center"/>
    </xf>
    <xf numFmtId="10" fontId="12" fillId="3" borderId="5" xfId="0" applyNumberFormat="1" applyFont="1" applyFill="1" applyBorder="1" applyAlignment="1" applyProtection="1">
      <alignment horizontal="right" vertical="center" wrapText="1"/>
    </xf>
    <xf numFmtId="4" fontId="16" fillId="3" borderId="3" xfId="0" applyNumberFormat="1" applyFont="1" applyFill="1" applyBorder="1" applyAlignment="1" applyProtection="1">
      <alignment horizontal="right" vertical="center" wrapText="1"/>
    </xf>
    <xf numFmtId="0" fontId="14" fillId="0" borderId="3" xfId="0" applyNumberFormat="1" applyFont="1" applyFill="1" applyBorder="1" applyAlignment="1" applyProtection="1">
      <alignment horizontal="left" wrapText="1"/>
    </xf>
    <xf numFmtId="4" fontId="17" fillId="3" borderId="3" xfId="0" applyNumberFormat="1" applyFont="1" applyFill="1" applyBorder="1" applyAlignment="1" applyProtection="1">
      <alignment horizontal="right" vertical="center" wrapText="1"/>
    </xf>
    <xf numFmtId="4" fontId="17" fillId="3" borderId="3" xfId="0" applyNumberFormat="1" applyFont="1" applyFill="1" applyBorder="1" applyAlignment="1" applyProtection="1">
      <alignment horizontal="right" vertical="center"/>
    </xf>
    <xf numFmtId="10" fontId="17" fillId="5" borderId="5" xfId="0" applyNumberFormat="1" applyFont="1" applyFill="1" applyBorder="1" applyAlignment="1" applyProtection="1">
      <alignment horizontal="right" vertical="center" wrapText="1"/>
    </xf>
    <xf numFmtId="0" fontId="12" fillId="3" borderId="16" xfId="0" applyNumberFormat="1" applyFont="1" applyFill="1" applyBorder="1" applyAlignment="1" applyProtection="1">
      <alignment horizontal="center" vertical="center"/>
    </xf>
    <xf numFmtId="0" fontId="12" fillId="3" borderId="17" xfId="0" applyNumberFormat="1" applyFont="1" applyFill="1" applyBorder="1" applyAlignment="1" applyProtection="1">
      <alignment horizontal="center" vertical="center"/>
    </xf>
    <xf numFmtId="0" fontId="13" fillId="3" borderId="17" xfId="0" applyNumberFormat="1" applyFont="1" applyFill="1" applyBorder="1" applyAlignment="1" applyProtection="1">
      <alignment horizontal="center" vertical="center" wrapText="1"/>
    </xf>
    <xf numFmtId="4" fontId="13" fillId="3" borderId="17" xfId="0" applyNumberFormat="1" applyFont="1" applyFill="1" applyBorder="1" applyAlignment="1" applyProtection="1">
      <alignment horizontal="right" vertical="center"/>
    </xf>
    <xf numFmtId="10" fontId="13" fillId="3" borderId="18" xfId="0" applyNumberFormat="1" applyFont="1" applyFill="1" applyBorder="1" applyAlignment="1" applyProtection="1">
      <alignment horizontal="right" vertical="center" wrapText="1"/>
    </xf>
    <xf numFmtId="0" fontId="12" fillId="5" borderId="14" xfId="0" applyNumberFormat="1" applyFont="1" applyFill="1" applyBorder="1" applyAlignment="1" applyProtection="1">
      <alignment horizontal="center" vertical="center"/>
    </xf>
    <xf numFmtId="0" fontId="14" fillId="8" borderId="14" xfId="0" applyNumberFormat="1" applyFont="1" applyFill="1" applyBorder="1" applyAlignment="1" applyProtection="1">
      <alignment horizontal="left" wrapText="1"/>
    </xf>
    <xf numFmtId="4" fontId="12" fillId="8" borderId="14" xfId="0" applyNumberFormat="1" applyFont="1" applyFill="1" applyBorder="1" applyAlignment="1" applyProtection="1">
      <alignment horizontal="right" vertical="center"/>
    </xf>
    <xf numFmtId="10" fontId="12" fillId="8" borderId="15" xfId="0" applyNumberFormat="1" applyFont="1" applyFill="1" applyBorder="1" applyAlignment="1" applyProtection="1">
      <alignment horizontal="right" vertical="center" wrapText="1"/>
    </xf>
    <xf numFmtId="0" fontId="12" fillId="5" borderId="11" xfId="0" applyNumberFormat="1" applyFont="1" applyFill="1" applyBorder="1" applyAlignment="1" applyProtection="1">
      <alignment horizontal="center" vertical="center"/>
    </xf>
    <xf numFmtId="0" fontId="13" fillId="5" borderId="4" xfId="0" applyNumberFormat="1" applyFont="1" applyFill="1" applyBorder="1" applyAlignment="1" applyProtection="1">
      <alignment horizontal="center" vertical="center" wrapText="1"/>
    </xf>
    <xf numFmtId="4" fontId="12" fillId="5" borderId="4" xfId="0" applyNumberFormat="1" applyFont="1" applyFill="1" applyBorder="1" applyAlignment="1" applyProtection="1">
      <alignment horizontal="right" vertical="center"/>
    </xf>
    <xf numFmtId="10" fontId="12" fillId="5" borderId="12" xfId="0" applyNumberFormat="1" applyFont="1" applyFill="1" applyBorder="1" applyAlignment="1" applyProtection="1">
      <alignment horizontal="right" vertical="center" wrapText="1"/>
    </xf>
    <xf numFmtId="0" fontId="13" fillId="5" borderId="3" xfId="0" applyNumberFormat="1" applyFont="1" applyFill="1" applyBorder="1" applyAlignment="1" applyProtection="1">
      <alignment horizontal="center" vertical="center" wrapText="1"/>
    </xf>
    <xf numFmtId="0" fontId="15" fillId="6" borderId="3" xfId="0" applyFont="1" applyFill="1" applyBorder="1"/>
    <xf numFmtId="0" fontId="15" fillId="0" borderId="3" xfId="0" applyFont="1" applyBorder="1" applyAlignment="1">
      <alignment wrapText="1"/>
    </xf>
    <xf numFmtId="0" fontId="15" fillId="0" borderId="3" xfId="0" applyFont="1" applyBorder="1"/>
    <xf numFmtId="0" fontId="19" fillId="0" borderId="3" xfId="0" applyFont="1" applyBorder="1"/>
    <xf numFmtId="0" fontId="20" fillId="0" borderId="3" xfId="0" applyFont="1" applyBorder="1" applyAlignment="1">
      <alignment wrapText="1"/>
    </xf>
    <xf numFmtId="4" fontId="13" fillId="3" borderId="3" xfId="0" applyNumberFormat="1" applyFont="1" applyFill="1" applyBorder="1" applyAlignment="1" applyProtection="1">
      <alignment horizontal="right" vertical="center"/>
    </xf>
    <xf numFmtId="10" fontId="13" fillId="3" borderId="5" xfId="0" applyNumberFormat="1" applyFont="1" applyFill="1" applyBorder="1" applyAlignment="1" applyProtection="1">
      <alignment horizontal="right" vertical="center" wrapText="1"/>
    </xf>
    <xf numFmtId="0" fontId="12" fillId="5" borderId="16" xfId="0" applyNumberFormat="1" applyFont="1" applyFill="1" applyBorder="1" applyAlignment="1" applyProtection="1">
      <alignment horizontal="center" vertical="center"/>
    </xf>
    <xf numFmtId="0" fontId="12" fillId="5" borderId="17" xfId="0" applyNumberFormat="1" applyFont="1" applyFill="1" applyBorder="1" applyAlignment="1" applyProtection="1">
      <alignment horizontal="center" vertical="center"/>
    </xf>
    <xf numFmtId="0" fontId="13" fillId="5" borderId="17" xfId="0" applyNumberFormat="1" applyFont="1" applyFill="1" applyBorder="1" applyAlignment="1" applyProtection="1">
      <alignment horizontal="center" vertical="center" wrapText="1"/>
    </xf>
    <xf numFmtId="0" fontId="15" fillId="6" borderId="17" xfId="0" applyFont="1" applyFill="1" applyBorder="1"/>
    <xf numFmtId="4" fontId="13" fillId="5" borderId="17" xfId="0" applyNumberFormat="1" applyFont="1" applyFill="1" applyBorder="1" applyAlignment="1" applyProtection="1">
      <alignment horizontal="right" vertical="center"/>
    </xf>
    <xf numFmtId="10" fontId="13" fillId="5" borderId="18" xfId="0" applyNumberFormat="1" applyFont="1" applyFill="1" applyBorder="1" applyAlignment="1" applyProtection="1">
      <alignment horizontal="right" vertical="center" wrapText="1"/>
    </xf>
    <xf numFmtId="3" fontId="14" fillId="9" borderId="14" xfId="1" applyNumberFormat="1" applyFont="1" applyFill="1" applyBorder="1" applyAlignment="1" applyProtection="1">
      <alignment horizontal="left" vertical="center" wrapText="1"/>
    </xf>
    <xf numFmtId="4" fontId="17" fillId="5" borderId="14" xfId="0" applyNumberFormat="1" applyFont="1" applyFill="1" applyBorder="1" applyAlignment="1" applyProtection="1">
      <alignment horizontal="right" vertical="center"/>
    </xf>
    <xf numFmtId="10" fontId="17" fillId="5" borderId="15" xfId="0" applyNumberFormat="1" applyFont="1" applyFill="1" applyBorder="1" applyAlignment="1" applyProtection="1">
      <alignment horizontal="right" vertical="center" wrapText="1"/>
    </xf>
    <xf numFmtId="0" fontId="12" fillId="5" borderId="4" xfId="0" applyNumberFormat="1" applyFont="1" applyFill="1" applyBorder="1" applyAlignment="1" applyProtection="1">
      <alignment horizontal="center" vertical="center"/>
    </xf>
    <xf numFmtId="0" fontId="19" fillId="6" borderId="4" xfId="0" applyFont="1" applyFill="1" applyBorder="1"/>
    <xf numFmtId="4" fontId="17" fillId="5" borderId="4" xfId="0" applyNumberFormat="1" applyFont="1" applyFill="1" applyBorder="1" applyAlignment="1" applyProtection="1">
      <alignment horizontal="right" vertical="center"/>
    </xf>
    <xf numFmtId="10" fontId="17" fillId="5" borderId="12" xfId="0" applyNumberFormat="1" applyFont="1" applyFill="1" applyBorder="1" applyAlignment="1" applyProtection="1">
      <alignment horizontal="right" vertical="center" wrapText="1"/>
    </xf>
    <xf numFmtId="4" fontId="13" fillId="5" borderId="3" xfId="0" applyNumberFormat="1" applyFont="1" applyFill="1" applyBorder="1" applyAlignment="1" applyProtection="1">
      <alignment horizontal="right" vertical="center"/>
    </xf>
    <xf numFmtId="10" fontId="13" fillId="5" borderId="5" xfId="0" applyNumberFormat="1" applyFont="1" applyFill="1" applyBorder="1" applyAlignment="1" applyProtection="1">
      <alignment horizontal="right" vertical="center" wrapText="1"/>
    </xf>
    <xf numFmtId="0" fontId="19" fillId="6" borderId="3" xfId="0" applyFont="1" applyFill="1" applyBorder="1"/>
    <xf numFmtId="0" fontId="19" fillId="6" borderId="14" xfId="0" applyFont="1" applyFill="1" applyBorder="1"/>
    <xf numFmtId="0" fontId="15" fillId="6" borderId="3" xfId="0" applyFont="1" applyFill="1" applyBorder="1" applyAlignment="1">
      <alignment wrapText="1"/>
    </xf>
    <xf numFmtId="0" fontId="13" fillId="7" borderId="8" xfId="0" applyNumberFormat="1" applyFont="1" applyFill="1" applyBorder="1" applyAlignment="1" applyProtection="1">
      <alignment horizontal="center" vertical="center"/>
    </xf>
    <xf numFmtId="0" fontId="12" fillId="5" borderId="9" xfId="0" applyNumberFormat="1" applyFont="1" applyFill="1" applyBorder="1" applyAlignment="1" applyProtection="1">
      <alignment horizontal="center" vertical="center"/>
    </xf>
    <xf numFmtId="0" fontId="12" fillId="7" borderId="9" xfId="0" applyNumberFormat="1" applyFont="1" applyFill="1" applyBorder="1" applyAlignment="1" applyProtection="1">
      <alignment horizontal="center" vertical="center" wrapText="1"/>
    </xf>
    <xf numFmtId="0" fontId="14" fillId="7" borderId="9" xfId="0" applyNumberFormat="1" applyFont="1" applyFill="1" applyBorder="1" applyAlignment="1" applyProtection="1">
      <alignment horizontal="left" vertical="center" wrapText="1"/>
    </xf>
    <xf numFmtId="4" fontId="12" fillId="7" borderId="9" xfId="0" applyNumberFormat="1" applyFont="1" applyFill="1" applyBorder="1" applyAlignment="1" applyProtection="1">
      <alignment horizontal="right" vertical="center"/>
    </xf>
    <xf numFmtId="10" fontId="12" fillId="7" borderId="10" xfId="0" applyNumberFormat="1" applyFont="1" applyFill="1" applyBorder="1" applyAlignment="1" applyProtection="1">
      <alignment horizontal="right" vertical="center" wrapText="1"/>
    </xf>
    <xf numFmtId="164" fontId="6" fillId="4" borderId="19" xfId="0" applyNumberFormat="1" applyFont="1" applyFill="1" applyBorder="1" applyAlignment="1" applyProtection="1">
      <alignment horizontal="center" vertical="center"/>
    </xf>
    <xf numFmtId="4" fontId="12" fillId="5" borderId="20" xfId="0" applyNumberFormat="1" applyFont="1" applyFill="1" applyBorder="1" applyAlignment="1" applyProtection="1">
      <alignment horizontal="right"/>
    </xf>
    <xf numFmtId="10" fontId="12" fillId="5" borderId="21" xfId="0" applyNumberFormat="1" applyFont="1" applyFill="1" applyBorder="1" applyAlignment="1" applyProtection="1">
      <alignment horizontal="right"/>
    </xf>
    <xf numFmtId="0" fontId="12" fillId="5" borderId="22" xfId="0" applyNumberFormat="1" applyFont="1" applyFill="1" applyBorder="1" applyAlignment="1" applyProtection="1">
      <alignment horizontal="center"/>
    </xf>
    <xf numFmtId="0" fontId="12" fillId="5" borderId="20" xfId="0" applyNumberFormat="1" applyFont="1" applyFill="1" applyBorder="1" applyAlignment="1" applyProtection="1">
      <alignment horizontal="center"/>
    </xf>
    <xf numFmtId="0" fontId="13" fillId="5" borderId="20" xfId="0" applyNumberFormat="1" applyFont="1" applyFill="1" applyBorder="1" applyAlignment="1" applyProtection="1">
      <alignment horizontal="center" vertical="center" wrapText="1"/>
    </xf>
    <xf numFmtId="0" fontId="14" fillId="5" borderId="20" xfId="0" applyNumberFormat="1" applyFont="1" applyFill="1" applyBorder="1" applyAlignment="1" applyProtection="1">
      <alignment horizontal="left"/>
    </xf>
    <xf numFmtId="0" fontId="6" fillId="4" borderId="14" xfId="0" applyNumberFormat="1" applyFont="1" applyFill="1" applyBorder="1" applyAlignment="1" applyProtection="1">
      <alignment horizontal="center" vertical="center"/>
    </xf>
    <xf numFmtId="0" fontId="6" fillId="4" borderId="15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/>
    </xf>
    <xf numFmtId="0" fontId="17" fillId="0" borderId="0" xfId="0" applyNumberFormat="1" applyFont="1" applyFill="1" applyBorder="1" applyAlignment="1" applyProtection="1">
      <alignment horizontal="right"/>
    </xf>
  </cellXfs>
  <cellStyles count="3">
    <cellStyle name="Excel Built-in Normal" xfId="1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28" zoomScaleNormal="128" workbookViewId="0">
      <selection activeCell="F3" sqref="F3"/>
    </sheetView>
  </sheetViews>
  <sheetFormatPr defaultRowHeight="12.75" x14ac:dyDescent="0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65"/>
  <sheetViews>
    <sheetView tabSelected="1" zoomScaleNormal="100" workbookViewId="0">
      <selection activeCell="F2" sqref="F2:G2"/>
    </sheetView>
  </sheetViews>
  <sheetFormatPr defaultColWidth="10" defaultRowHeight="12.75" x14ac:dyDescent="0.2"/>
  <cols>
    <col min="1" max="1" width="5.42578125" style="1" customWidth="1"/>
    <col min="2" max="2" width="9" style="1" customWidth="1"/>
    <col min="3" max="3" width="6" style="1" customWidth="1"/>
    <col min="4" max="4" width="71" style="2" customWidth="1"/>
    <col min="5" max="5" width="14.140625" style="1" customWidth="1"/>
    <col min="6" max="6" width="14" style="1" customWidth="1"/>
    <col min="7" max="7" width="11.5703125" style="1" customWidth="1"/>
    <col min="8" max="16384" width="10" style="1"/>
  </cols>
  <sheetData>
    <row r="1" spans="1:15" x14ac:dyDescent="0.2">
      <c r="F1" s="174"/>
      <c r="G1" s="174"/>
    </row>
    <row r="2" spans="1:15" ht="15.75" x14ac:dyDescent="0.25">
      <c r="F2" s="176" t="s">
        <v>65</v>
      </c>
      <c r="G2" s="176"/>
    </row>
    <row r="3" spans="1:15" x14ac:dyDescent="0.2">
      <c r="F3" s="175"/>
      <c r="G3" s="175"/>
    </row>
    <row r="4" spans="1:15" ht="22.5" customHeight="1" x14ac:dyDescent="0.35">
      <c r="B4" s="3"/>
      <c r="D4" s="4" t="s">
        <v>33</v>
      </c>
      <c r="E4" s="5"/>
    </row>
    <row r="5" spans="1:15" ht="22.5" customHeight="1" thickBot="1" x14ac:dyDescent="0.25">
      <c r="D5" s="6" t="s">
        <v>23</v>
      </c>
      <c r="E5" s="1" t="s">
        <v>0</v>
      </c>
    </row>
    <row r="6" spans="1:15" ht="27.75" customHeight="1" thickBot="1" x14ac:dyDescent="0.25">
      <c r="A6" s="15" t="s">
        <v>1</v>
      </c>
      <c r="B6" s="16" t="s">
        <v>2</v>
      </c>
      <c r="C6" s="17" t="s">
        <v>3</v>
      </c>
      <c r="D6" s="17" t="s">
        <v>4</v>
      </c>
      <c r="E6" s="165" t="s">
        <v>5</v>
      </c>
      <c r="F6" s="172" t="s">
        <v>6</v>
      </c>
      <c r="G6" s="173" t="s">
        <v>7</v>
      </c>
    </row>
    <row r="7" spans="1:15" ht="16.5" thickBot="1" x14ac:dyDescent="0.3">
      <c r="A7" s="168">
        <v>600</v>
      </c>
      <c r="B7" s="169"/>
      <c r="C7" s="170"/>
      <c r="D7" s="171" t="s">
        <v>8</v>
      </c>
      <c r="E7" s="166">
        <f>E8+E10</f>
        <v>4158820</v>
      </c>
      <c r="F7" s="166">
        <f>F8+F10</f>
        <v>166552.38</v>
      </c>
      <c r="G7" s="167">
        <f t="shared" ref="G7:G15" si="0">F7/E7</f>
        <v>4.0047989573965694E-2</v>
      </c>
      <c r="H7" s="7"/>
      <c r="I7" s="7"/>
      <c r="J7" s="7"/>
      <c r="K7" s="7"/>
      <c r="L7" s="7"/>
    </row>
    <row r="8" spans="1:15" ht="15.75" x14ac:dyDescent="0.25">
      <c r="A8" s="24"/>
      <c r="B8" s="25">
        <v>60013</v>
      </c>
      <c r="C8" s="26"/>
      <c r="D8" s="27" t="s">
        <v>15</v>
      </c>
      <c r="E8" s="28">
        <f>E9</f>
        <v>60000</v>
      </c>
      <c r="F8" s="28">
        <f>F9</f>
        <v>615</v>
      </c>
      <c r="G8" s="29">
        <f t="shared" si="0"/>
        <v>1.025E-2</v>
      </c>
      <c r="H8" s="8"/>
      <c r="I8" s="8"/>
      <c r="J8" s="8"/>
      <c r="K8" s="8"/>
      <c r="L8" s="8"/>
      <c r="M8" s="9"/>
      <c r="N8" s="9"/>
      <c r="O8" s="9"/>
    </row>
    <row r="9" spans="1:15" ht="31.5" x14ac:dyDescent="0.25">
      <c r="A9" s="30"/>
      <c r="B9" s="31"/>
      <c r="C9" s="32">
        <v>6050</v>
      </c>
      <c r="D9" s="33" t="s">
        <v>36</v>
      </c>
      <c r="E9" s="34">
        <v>60000</v>
      </c>
      <c r="F9" s="34">
        <v>615</v>
      </c>
      <c r="G9" s="35">
        <f t="shared" si="0"/>
        <v>1.025E-2</v>
      </c>
      <c r="H9" s="8"/>
      <c r="I9" s="8"/>
      <c r="J9" s="8"/>
      <c r="K9" s="8"/>
      <c r="L9" s="8"/>
      <c r="M9" s="9"/>
      <c r="N9" s="9"/>
      <c r="O9" s="9"/>
    </row>
    <row r="10" spans="1:15" ht="15.75" x14ac:dyDescent="0.25">
      <c r="A10" s="30"/>
      <c r="B10" s="31">
        <v>60016</v>
      </c>
      <c r="C10" s="36"/>
      <c r="D10" s="37" t="s">
        <v>19</v>
      </c>
      <c r="E10" s="38">
        <f>E11+E12+E13</f>
        <v>4098820</v>
      </c>
      <c r="F10" s="38">
        <f>F11+F12+F13</f>
        <v>165937.38</v>
      </c>
      <c r="G10" s="39">
        <f t="shared" si="0"/>
        <v>4.0484183252741036E-2</v>
      </c>
      <c r="H10" s="8"/>
      <c r="I10" s="8"/>
      <c r="J10" s="8"/>
      <c r="K10" s="8"/>
      <c r="L10" s="8"/>
      <c r="M10" s="9"/>
      <c r="N10" s="9"/>
      <c r="O10" s="9"/>
    </row>
    <row r="11" spans="1:15" ht="47.25" x14ac:dyDescent="0.25">
      <c r="A11" s="30"/>
      <c r="B11" s="31"/>
      <c r="C11" s="32">
        <v>6050</v>
      </c>
      <c r="D11" s="33" t="s">
        <v>37</v>
      </c>
      <c r="E11" s="40">
        <v>3400000</v>
      </c>
      <c r="F11" s="40">
        <v>25006.21</v>
      </c>
      <c r="G11" s="35">
        <f>F11/E11</f>
        <v>7.3547676470588231E-3</v>
      </c>
      <c r="H11" s="8"/>
      <c r="I11" s="8"/>
      <c r="J11" s="8"/>
      <c r="K11" s="8"/>
      <c r="L11" s="8"/>
      <c r="M11" s="9"/>
      <c r="N11" s="9"/>
      <c r="O11" s="9"/>
    </row>
    <row r="12" spans="1:15" ht="31.5" x14ac:dyDescent="0.25">
      <c r="A12" s="30"/>
      <c r="B12" s="31"/>
      <c r="C12" s="32">
        <v>6050</v>
      </c>
      <c r="D12" s="33" t="s">
        <v>38</v>
      </c>
      <c r="E12" s="40">
        <v>240000</v>
      </c>
      <c r="F12" s="40">
        <v>4600</v>
      </c>
      <c r="G12" s="35">
        <f>F12/E12</f>
        <v>1.9166666666666665E-2</v>
      </c>
      <c r="H12" s="8"/>
      <c r="I12" s="8"/>
      <c r="J12" s="8"/>
      <c r="K12" s="8"/>
      <c r="L12" s="8"/>
      <c r="M12" s="9"/>
      <c r="N12" s="9"/>
      <c r="O12" s="9"/>
    </row>
    <row r="13" spans="1:15" ht="16.5" thickBot="1" x14ac:dyDescent="0.3">
      <c r="A13" s="41"/>
      <c r="B13" s="42"/>
      <c r="C13" s="43">
        <v>6050</v>
      </c>
      <c r="D13" s="44" t="s">
        <v>39</v>
      </c>
      <c r="E13" s="45">
        <v>458820</v>
      </c>
      <c r="F13" s="45">
        <v>136331.17000000001</v>
      </c>
      <c r="G13" s="46">
        <f t="shared" si="0"/>
        <v>0.29713432282812435</v>
      </c>
      <c r="H13" s="8"/>
      <c r="I13" s="8"/>
      <c r="J13" s="8"/>
      <c r="K13" s="8"/>
      <c r="L13" s="8"/>
      <c r="M13" s="9"/>
      <c r="N13" s="9"/>
      <c r="O13" s="9"/>
    </row>
    <row r="14" spans="1:15" ht="16.5" thickBot="1" x14ac:dyDescent="0.3">
      <c r="A14" s="19">
        <v>700</v>
      </c>
      <c r="B14" s="47"/>
      <c r="C14" s="20"/>
      <c r="D14" s="48" t="s">
        <v>34</v>
      </c>
      <c r="E14" s="22">
        <f>E15</f>
        <v>612321</v>
      </c>
      <c r="F14" s="49">
        <f>F15</f>
        <v>6421.87</v>
      </c>
      <c r="G14" s="50">
        <f t="shared" si="0"/>
        <v>1.0487750705920586E-2</v>
      </c>
      <c r="H14" s="8"/>
      <c r="I14" s="8"/>
      <c r="J14" s="8"/>
      <c r="K14" s="8"/>
      <c r="L14" s="8"/>
      <c r="M14" s="9"/>
      <c r="N14" s="9"/>
      <c r="O14" s="9"/>
    </row>
    <row r="15" spans="1:15" ht="15.75" x14ac:dyDescent="0.25">
      <c r="A15" s="51"/>
      <c r="B15" s="52">
        <v>70005</v>
      </c>
      <c r="C15" s="53"/>
      <c r="D15" s="54" t="s">
        <v>24</v>
      </c>
      <c r="E15" s="55">
        <v>612321</v>
      </c>
      <c r="F15" s="56">
        <f>F16</f>
        <v>6421.87</v>
      </c>
      <c r="G15" s="57">
        <f t="shared" si="0"/>
        <v>1.0487750705920586E-2</v>
      </c>
      <c r="H15" s="8"/>
      <c r="I15" s="8"/>
      <c r="J15" s="8"/>
      <c r="K15" s="8"/>
      <c r="L15" s="8"/>
      <c r="M15" s="9"/>
      <c r="N15" s="9"/>
      <c r="O15" s="9"/>
    </row>
    <row r="16" spans="1:15" ht="32.25" thickBot="1" x14ac:dyDescent="0.3">
      <c r="A16" s="58"/>
      <c r="B16" s="59"/>
      <c r="C16" s="60">
        <v>6050</v>
      </c>
      <c r="D16" s="61" t="s">
        <v>40</v>
      </c>
      <c r="E16" s="62">
        <v>612321</v>
      </c>
      <c r="F16" s="63">
        <v>6421.87</v>
      </c>
      <c r="G16" s="64">
        <f>F16/E16</f>
        <v>1.0487750705920586E-2</v>
      </c>
      <c r="H16" s="8"/>
      <c r="I16" s="8"/>
      <c r="J16" s="8"/>
      <c r="K16" s="8"/>
      <c r="L16" s="8"/>
      <c r="M16" s="9"/>
      <c r="N16" s="9"/>
      <c r="O16" s="9"/>
    </row>
    <row r="17" spans="1:23" ht="16.5" thickBot="1" x14ac:dyDescent="0.3">
      <c r="A17" s="19">
        <v>710</v>
      </c>
      <c r="B17" s="47"/>
      <c r="C17" s="65"/>
      <c r="D17" s="66" t="s">
        <v>9</v>
      </c>
      <c r="E17" s="22">
        <f>E18+E20</f>
        <v>24000</v>
      </c>
      <c r="F17" s="22">
        <f>F18+F18</f>
        <v>0</v>
      </c>
      <c r="G17" s="23">
        <f>F17/E17</f>
        <v>0</v>
      </c>
      <c r="H17" s="7"/>
      <c r="I17" s="7"/>
      <c r="J17" s="7"/>
      <c r="K17" s="7"/>
      <c r="L17" s="7"/>
    </row>
    <row r="18" spans="1:23" ht="15.75" x14ac:dyDescent="0.25">
      <c r="A18" s="67"/>
      <c r="B18" s="52">
        <v>71004</v>
      </c>
      <c r="C18" s="68"/>
      <c r="D18" s="69" t="s">
        <v>25</v>
      </c>
      <c r="E18" s="70">
        <f>E19</f>
        <v>20000</v>
      </c>
      <c r="F18" s="70">
        <f>F19</f>
        <v>0</v>
      </c>
      <c r="G18" s="71">
        <f>F18/E18</f>
        <v>0</v>
      </c>
      <c r="H18" s="7"/>
      <c r="I18" s="7"/>
      <c r="J18" s="7"/>
      <c r="K18" s="7"/>
      <c r="L18" s="7"/>
    </row>
    <row r="19" spans="1:23" ht="31.5" x14ac:dyDescent="0.25">
      <c r="A19" s="72"/>
      <c r="B19" s="73"/>
      <c r="C19" s="92">
        <v>6050</v>
      </c>
      <c r="D19" s="75" t="s">
        <v>41</v>
      </c>
      <c r="E19" s="76">
        <v>20000</v>
      </c>
      <c r="F19" s="76">
        <v>0</v>
      </c>
      <c r="G19" s="77">
        <f>F20/E20</f>
        <v>0</v>
      </c>
      <c r="H19" s="7"/>
      <c r="I19" s="7"/>
      <c r="J19" s="7"/>
      <c r="K19" s="7"/>
      <c r="L19" s="7"/>
    </row>
    <row r="20" spans="1:23" ht="15.75" x14ac:dyDescent="0.25">
      <c r="A20" s="72"/>
      <c r="B20" s="73">
        <v>71035</v>
      </c>
      <c r="C20" s="74"/>
      <c r="D20" s="78" t="s">
        <v>26</v>
      </c>
      <c r="E20" s="79">
        <f>E21</f>
        <v>4000</v>
      </c>
      <c r="F20" s="79">
        <f>F21</f>
        <v>0</v>
      </c>
      <c r="G20" s="80">
        <f t="shared" ref="G20:G30" si="1">F20/E20</f>
        <v>0</v>
      </c>
      <c r="H20" s="7"/>
      <c r="I20" s="7"/>
      <c r="J20" s="7"/>
      <c r="K20" s="7"/>
      <c r="L20" s="7"/>
    </row>
    <row r="21" spans="1:23" ht="16.5" thickBot="1" x14ac:dyDescent="0.3">
      <c r="A21" s="81"/>
      <c r="B21" s="42"/>
      <c r="C21" s="43">
        <v>6060</v>
      </c>
      <c r="D21" s="82" t="s">
        <v>42</v>
      </c>
      <c r="E21" s="45">
        <v>4000</v>
      </c>
      <c r="F21" s="45">
        <v>0</v>
      </c>
      <c r="G21" s="46">
        <f t="shared" si="1"/>
        <v>0</v>
      </c>
      <c r="H21" s="7"/>
      <c r="I21" s="7"/>
      <c r="J21" s="7"/>
      <c r="K21" s="7"/>
      <c r="L21" s="7"/>
    </row>
    <row r="22" spans="1:23" ht="16.5" thickBot="1" x14ac:dyDescent="0.3">
      <c r="A22" s="83">
        <v>750</v>
      </c>
      <c r="B22" s="47"/>
      <c r="C22" s="65"/>
      <c r="D22" s="84" t="s">
        <v>10</v>
      </c>
      <c r="E22" s="85">
        <f>+E23+E27</f>
        <v>139500</v>
      </c>
      <c r="F22" s="85">
        <f>F23+F27</f>
        <v>19500</v>
      </c>
      <c r="G22" s="86">
        <f t="shared" si="1"/>
        <v>0.13978494623655913</v>
      </c>
      <c r="H22" s="7"/>
      <c r="I22" s="7"/>
      <c r="J22" s="7"/>
      <c r="K22" s="7"/>
      <c r="L22" s="7"/>
    </row>
    <row r="23" spans="1:23" ht="15.75" x14ac:dyDescent="0.25">
      <c r="A23" s="51"/>
      <c r="B23" s="87">
        <v>75023</v>
      </c>
      <c r="C23" s="88"/>
      <c r="D23" s="69" t="s">
        <v>16</v>
      </c>
      <c r="E23" s="55">
        <f>E24+E25+E26</f>
        <v>30000</v>
      </c>
      <c r="F23" s="55">
        <f>F24+F25+F26</f>
        <v>0</v>
      </c>
      <c r="G23" s="89">
        <f t="shared" si="1"/>
        <v>0</v>
      </c>
      <c r="H23" s="7"/>
      <c r="I23" s="7"/>
      <c r="J23" s="7"/>
      <c r="K23" s="7"/>
      <c r="L23" s="7"/>
    </row>
    <row r="24" spans="1:23" ht="15.75" x14ac:dyDescent="0.25">
      <c r="A24" s="90"/>
      <c r="B24" s="91"/>
      <c r="C24" s="92">
        <v>6050</v>
      </c>
      <c r="D24" s="75" t="s">
        <v>43</v>
      </c>
      <c r="E24" s="76">
        <v>10000</v>
      </c>
      <c r="F24" s="76">
        <v>0</v>
      </c>
      <c r="G24" s="93">
        <f t="shared" si="1"/>
        <v>0</v>
      </c>
      <c r="H24" s="7"/>
      <c r="I24" s="7"/>
      <c r="J24" s="7"/>
      <c r="K24" s="7"/>
      <c r="L24" s="7"/>
    </row>
    <row r="25" spans="1:23" ht="15.75" x14ac:dyDescent="0.25">
      <c r="A25" s="90"/>
      <c r="B25" s="91"/>
      <c r="C25" s="94">
        <v>6060</v>
      </c>
      <c r="D25" s="75" t="s">
        <v>44</v>
      </c>
      <c r="E25" s="76">
        <v>14000</v>
      </c>
      <c r="F25" s="76">
        <v>0</v>
      </c>
      <c r="G25" s="93">
        <f t="shared" si="1"/>
        <v>0</v>
      </c>
      <c r="H25" s="7"/>
      <c r="I25" s="7"/>
      <c r="J25" s="7"/>
      <c r="K25" s="7"/>
      <c r="L25" s="7"/>
    </row>
    <row r="26" spans="1:23" ht="15" customHeight="1" x14ac:dyDescent="0.25">
      <c r="A26" s="90"/>
      <c r="B26" s="91"/>
      <c r="C26" s="94">
        <v>6060</v>
      </c>
      <c r="D26" s="75" t="s">
        <v>45</v>
      </c>
      <c r="E26" s="76">
        <v>6000</v>
      </c>
      <c r="F26" s="76">
        <v>0</v>
      </c>
      <c r="G26" s="93">
        <f t="shared" si="1"/>
        <v>0</v>
      </c>
      <c r="H26" s="7"/>
      <c r="I26" s="7"/>
      <c r="J26" s="7"/>
      <c r="K26" s="7"/>
      <c r="L26" s="7"/>
    </row>
    <row r="27" spans="1:23" ht="15.75" x14ac:dyDescent="0.25">
      <c r="A27" s="90"/>
      <c r="B27" s="91">
        <v>75095</v>
      </c>
      <c r="C27" s="95"/>
      <c r="D27" s="78" t="s">
        <v>27</v>
      </c>
      <c r="E27" s="96">
        <f>E28+E29+E30</f>
        <v>109500</v>
      </c>
      <c r="F27" s="96">
        <f>F28+F29+F30</f>
        <v>19500</v>
      </c>
      <c r="G27" s="93">
        <f t="shared" si="1"/>
        <v>0.17808219178082191</v>
      </c>
      <c r="H27" s="7"/>
      <c r="I27" s="7"/>
      <c r="J27" s="7"/>
      <c r="K27" s="7"/>
      <c r="L27" s="7"/>
    </row>
    <row r="28" spans="1:23" ht="15.75" x14ac:dyDescent="0.25">
      <c r="A28" s="90"/>
      <c r="B28" s="91"/>
      <c r="C28" s="94">
        <v>6050</v>
      </c>
      <c r="D28" s="75" t="s">
        <v>46</v>
      </c>
      <c r="E28" s="76">
        <v>90000</v>
      </c>
      <c r="F28" s="76">
        <v>0</v>
      </c>
      <c r="G28" s="77">
        <f t="shared" si="1"/>
        <v>0</v>
      </c>
      <c r="H28" s="7"/>
      <c r="I28" s="7"/>
      <c r="J28" s="7"/>
      <c r="K28" s="7"/>
      <c r="L28" s="7"/>
    </row>
    <row r="29" spans="1:23" ht="15.75" x14ac:dyDescent="0.25">
      <c r="A29" s="90"/>
      <c r="B29" s="91"/>
      <c r="C29" s="92">
        <v>6057</v>
      </c>
      <c r="D29" s="75" t="s">
        <v>47</v>
      </c>
      <c r="E29" s="76">
        <v>16575</v>
      </c>
      <c r="F29" s="76">
        <v>16575</v>
      </c>
      <c r="G29" s="77">
        <f t="shared" si="1"/>
        <v>1</v>
      </c>
      <c r="H29" s="7"/>
      <c r="I29" s="7"/>
      <c r="J29" s="7"/>
      <c r="K29" s="7"/>
      <c r="L29" s="7"/>
    </row>
    <row r="30" spans="1:23" s="14" customFormat="1" ht="16.5" thickBot="1" x14ac:dyDescent="0.3">
      <c r="A30" s="97"/>
      <c r="B30" s="98"/>
      <c r="C30" s="60">
        <v>6059</v>
      </c>
      <c r="D30" s="61" t="s">
        <v>47</v>
      </c>
      <c r="E30" s="99">
        <v>2925</v>
      </c>
      <c r="F30" s="99">
        <v>2925</v>
      </c>
      <c r="G30" s="100">
        <f t="shared" si="1"/>
        <v>1</v>
      </c>
      <c r="H30" s="13"/>
      <c r="I30" s="13"/>
      <c r="J30" s="13"/>
      <c r="K30" s="13"/>
      <c r="L30" s="13"/>
    </row>
    <row r="31" spans="1:23" s="10" customFormat="1" ht="16.5" thickBot="1" x14ac:dyDescent="0.3">
      <c r="A31" s="83">
        <v>801</v>
      </c>
      <c r="B31" s="101"/>
      <c r="C31" s="65"/>
      <c r="D31" s="102" t="s">
        <v>11</v>
      </c>
      <c r="E31" s="85">
        <f>E32+E35+E37</f>
        <v>517800</v>
      </c>
      <c r="F31" s="85">
        <f>F32+F35+F37</f>
        <v>30800</v>
      </c>
      <c r="G31" s="86">
        <f t="shared" ref="G31:G43" si="2">F31/E31</f>
        <v>5.9482425646967943E-2</v>
      </c>
      <c r="H31" s="7"/>
      <c r="I31" s="7"/>
      <c r="J31" s="7"/>
      <c r="K31" s="7"/>
      <c r="L31" s="7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">
      <c r="A32" s="103"/>
      <c r="B32" s="91">
        <v>80104</v>
      </c>
      <c r="C32" s="104"/>
      <c r="D32" s="105" t="s">
        <v>20</v>
      </c>
      <c r="E32" s="106">
        <f>SUM(E33:E34)</f>
        <v>170800</v>
      </c>
      <c r="F32" s="106">
        <f>SUM(F33:F34)</f>
        <v>30800</v>
      </c>
      <c r="G32" s="107">
        <f t="shared" si="2"/>
        <v>0.18032786885245902</v>
      </c>
      <c r="H32" s="7"/>
      <c r="I32" s="7"/>
      <c r="J32" s="7"/>
      <c r="K32" s="7"/>
      <c r="L32" s="7"/>
    </row>
    <row r="33" spans="1:12" ht="15.75" x14ac:dyDescent="0.25">
      <c r="A33" s="103"/>
      <c r="B33" s="91"/>
      <c r="C33" s="104">
        <v>6050</v>
      </c>
      <c r="D33" s="33" t="s">
        <v>48</v>
      </c>
      <c r="E33" s="108">
        <v>140000</v>
      </c>
      <c r="F33" s="108">
        <v>0</v>
      </c>
      <c r="G33" s="109">
        <f t="shared" si="2"/>
        <v>0</v>
      </c>
      <c r="H33" s="7"/>
      <c r="I33" s="7"/>
      <c r="J33" s="7"/>
      <c r="K33" s="7"/>
      <c r="L33" s="7"/>
    </row>
    <row r="34" spans="1:12" ht="15.75" x14ac:dyDescent="0.25">
      <c r="A34" s="103"/>
      <c r="B34" s="91"/>
      <c r="C34" s="104">
        <v>6050</v>
      </c>
      <c r="D34" s="33" t="s">
        <v>49</v>
      </c>
      <c r="E34" s="108">
        <v>30800</v>
      </c>
      <c r="F34" s="108">
        <v>30800</v>
      </c>
      <c r="G34" s="109">
        <f t="shared" si="2"/>
        <v>1</v>
      </c>
      <c r="H34" s="7"/>
      <c r="I34" s="7"/>
      <c r="J34" s="7"/>
      <c r="K34" s="7"/>
      <c r="L34" s="7"/>
    </row>
    <row r="35" spans="1:12" ht="15.75" x14ac:dyDescent="0.2">
      <c r="A35" s="103"/>
      <c r="B35" s="91">
        <v>80110</v>
      </c>
      <c r="C35" s="110"/>
      <c r="D35" s="111" t="s">
        <v>12</v>
      </c>
      <c r="E35" s="112">
        <f>E36</f>
        <v>247000</v>
      </c>
      <c r="F35" s="113">
        <f>F36+F38</f>
        <v>0</v>
      </c>
      <c r="G35" s="114">
        <f t="shared" si="2"/>
        <v>0</v>
      </c>
      <c r="H35" s="7"/>
      <c r="I35" s="7"/>
      <c r="J35" s="7"/>
      <c r="K35" s="7"/>
      <c r="L35" s="7"/>
    </row>
    <row r="36" spans="1:12" ht="63" x14ac:dyDescent="0.25">
      <c r="A36" s="103"/>
      <c r="B36" s="91"/>
      <c r="C36" s="104">
        <v>6660</v>
      </c>
      <c r="D36" s="33" t="s">
        <v>50</v>
      </c>
      <c r="E36" s="115">
        <v>247000</v>
      </c>
      <c r="F36" s="108">
        <v>0</v>
      </c>
      <c r="G36" s="109">
        <f t="shared" si="2"/>
        <v>0</v>
      </c>
      <c r="H36" s="7"/>
      <c r="I36" s="7"/>
      <c r="J36" s="7"/>
      <c r="K36" s="7"/>
      <c r="L36" s="7"/>
    </row>
    <row r="37" spans="1:12" ht="15.75" x14ac:dyDescent="0.25">
      <c r="A37" s="103"/>
      <c r="B37" s="91">
        <v>80195</v>
      </c>
      <c r="C37" s="104"/>
      <c r="D37" s="116" t="s">
        <v>28</v>
      </c>
      <c r="E37" s="117">
        <f>E38</f>
        <v>100000</v>
      </c>
      <c r="F37" s="118">
        <f>-F38</f>
        <v>0</v>
      </c>
      <c r="G37" s="119">
        <f t="shared" si="2"/>
        <v>0</v>
      </c>
      <c r="H37" s="7"/>
      <c r="I37" s="7"/>
      <c r="J37" s="7"/>
      <c r="K37" s="7"/>
      <c r="L37" s="7"/>
    </row>
    <row r="38" spans="1:12" ht="32.25" thickBot="1" x14ac:dyDescent="0.3">
      <c r="A38" s="120"/>
      <c r="B38" s="121"/>
      <c r="C38" s="122">
        <v>6050</v>
      </c>
      <c r="D38" s="44" t="s">
        <v>51</v>
      </c>
      <c r="E38" s="123">
        <v>100000</v>
      </c>
      <c r="F38" s="123">
        <v>0</v>
      </c>
      <c r="G38" s="124">
        <f t="shared" si="2"/>
        <v>0</v>
      </c>
      <c r="H38" s="7"/>
      <c r="I38" s="7"/>
      <c r="J38" s="7"/>
      <c r="K38" s="7"/>
      <c r="L38" s="7"/>
    </row>
    <row r="39" spans="1:12" ht="16.5" thickBot="1" x14ac:dyDescent="0.3">
      <c r="A39" s="19">
        <v>900</v>
      </c>
      <c r="B39" s="125"/>
      <c r="C39" s="20"/>
      <c r="D39" s="126" t="s">
        <v>13</v>
      </c>
      <c r="E39" s="127">
        <f>E40+E43+E46+E50+E52</f>
        <v>2248590.08</v>
      </c>
      <c r="F39" s="127">
        <f>F40+F43+F46+F50+F52</f>
        <v>245908.86</v>
      </c>
      <c r="G39" s="128">
        <f t="shared" si="2"/>
        <v>0.10936135589462352</v>
      </c>
      <c r="H39" s="12"/>
      <c r="I39" s="7"/>
      <c r="J39" s="7"/>
      <c r="K39" s="7"/>
      <c r="L39" s="7"/>
    </row>
    <row r="40" spans="1:12" ht="15.75" x14ac:dyDescent="0.25">
      <c r="A40" s="129"/>
      <c r="B40" s="52">
        <v>90001</v>
      </c>
      <c r="C40" s="130"/>
      <c r="D40" s="69" t="s">
        <v>29</v>
      </c>
      <c r="E40" s="131">
        <f>E41+E42</f>
        <v>30000</v>
      </c>
      <c r="F40" s="131">
        <f>F41+F42</f>
        <v>0</v>
      </c>
      <c r="G40" s="132">
        <f t="shared" si="2"/>
        <v>0</v>
      </c>
      <c r="I40" s="7"/>
      <c r="J40" s="7"/>
      <c r="K40" s="7"/>
      <c r="L40" s="7"/>
    </row>
    <row r="41" spans="1:12" ht="15.75" x14ac:dyDescent="0.25">
      <c r="A41" s="103"/>
      <c r="B41" s="91"/>
      <c r="C41" s="133">
        <v>6050</v>
      </c>
      <c r="D41" s="134" t="s">
        <v>53</v>
      </c>
      <c r="E41" s="108">
        <v>20000</v>
      </c>
      <c r="F41" s="108">
        <v>0</v>
      </c>
      <c r="G41" s="109">
        <f t="shared" si="2"/>
        <v>0</v>
      </c>
      <c r="I41" s="7"/>
      <c r="J41" s="7"/>
      <c r="K41" s="7"/>
      <c r="L41" s="7"/>
    </row>
    <row r="42" spans="1:12" ht="15.75" x14ac:dyDescent="0.25">
      <c r="A42" s="103"/>
      <c r="B42" s="91"/>
      <c r="C42" s="133">
        <v>6230</v>
      </c>
      <c r="D42" s="33" t="s">
        <v>52</v>
      </c>
      <c r="E42" s="108">
        <v>10000</v>
      </c>
      <c r="F42" s="108">
        <v>0</v>
      </c>
      <c r="G42" s="109">
        <f t="shared" si="2"/>
        <v>0</v>
      </c>
      <c r="I42" s="7"/>
      <c r="J42" s="7"/>
      <c r="K42" s="7"/>
      <c r="L42" s="7"/>
    </row>
    <row r="43" spans="1:12" ht="15.75" x14ac:dyDescent="0.25">
      <c r="A43" s="103"/>
      <c r="B43" s="91">
        <v>90004</v>
      </c>
      <c r="C43" s="133"/>
      <c r="D43" s="116" t="s">
        <v>30</v>
      </c>
      <c r="E43" s="118">
        <f>E44+E45</f>
        <v>293416</v>
      </c>
      <c r="F43" s="118">
        <f>F44+F45</f>
        <v>21828</v>
      </c>
      <c r="G43" s="119">
        <f t="shared" si="2"/>
        <v>7.43926711563105E-2</v>
      </c>
      <c r="H43" s="7"/>
      <c r="I43" s="7"/>
      <c r="J43" s="7"/>
      <c r="K43" s="7"/>
      <c r="L43" s="7"/>
    </row>
    <row r="44" spans="1:12" ht="15.75" x14ac:dyDescent="0.25">
      <c r="A44" s="103"/>
      <c r="B44" s="91"/>
      <c r="C44" s="133">
        <v>6050</v>
      </c>
      <c r="D44" s="135" t="s">
        <v>54</v>
      </c>
      <c r="E44" s="108">
        <v>289417</v>
      </c>
      <c r="F44" s="108">
        <v>17829</v>
      </c>
      <c r="G44" s="109">
        <f t="shared" ref="G44:G50" si="3">F44/E44</f>
        <v>6.1603153926687096E-2</v>
      </c>
      <c r="H44" s="7"/>
      <c r="I44" s="7"/>
      <c r="J44" s="7"/>
      <c r="K44" s="7"/>
      <c r="L44" s="7"/>
    </row>
    <row r="45" spans="1:12" ht="15.75" x14ac:dyDescent="0.25">
      <c r="A45" s="103"/>
      <c r="B45" s="91"/>
      <c r="C45" s="133">
        <v>6060</v>
      </c>
      <c r="D45" s="136" t="s">
        <v>55</v>
      </c>
      <c r="E45" s="108">
        <v>3999</v>
      </c>
      <c r="F45" s="108">
        <v>3999</v>
      </c>
      <c r="G45" s="109">
        <f t="shared" si="3"/>
        <v>1</v>
      </c>
      <c r="H45" s="7"/>
      <c r="I45" s="7"/>
      <c r="J45" s="7"/>
      <c r="K45" s="7"/>
      <c r="L45" s="7"/>
    </row>
    <row r="46" spans="1:12" ht="15.75" x14ac:dyDescent="0.25">
      <c r="A46" s="103"/>
      <c r="B46" s="91">
        <v>90005</v>
      </c>
      <c r="C46" s="133"/>
      <c r="D46" s="137" t="s">
        <v>17</v>
      </c>
      <c r="E46" s="118">
        <f>E47+E48+E49</f>
        <v>1828674.08</v>
      </c>
      <c r="F46" s="118">
        <f>F47+F48+F49</f>
        <v>224062</v>
      </c>
      <c r="G46" s="119">
        <f t="shared" si="3"/>
        <v>0.12252702788897188</v>
      </c>
      <c r="H46" s="7"/>
      <c r="I46" s="7"/>
      <c r="J46" s="7"/>
      <c r="K46" s="7"/>
      <c r="L46" s="7"/>
    </row>
    <row r="47" spans="1:12" ht="31.5" x14ac:dyDescent="0.25">
      <c r="A47" s="103"/>
      <c r="B47" s="91"/>
      <c r="C47" s="133">
        <v>6050</v>
      </c>
      <c r="D47" s="33" t="s">
        <v>56</v>
      </c>
      <c r="E47" s="108">
        <v>300000</v>
      </c>
      <c r="F47" s="108">
        <v>18400</v>
      </c>
      <c r="G47" s="109">
        <f t="shared" si="3"/>
        <v>6.133333333333333E-2</v>
      </c>
      <c r="H47" s="7"/>
      <c r="I47" s="7"/>
      <c r="J47" s="7"/>
      <c r="K47" s="7"/>
      <c r="L47" s="7"/>
    </row>
    <row r="48" spans="1:12" ht="31.5" x14ac:dyDescent="0.25">
      <c r="A48" s="103"/>
      <c r="B48" s="91"/>
      <c r="C48" s="133">
        <v>6230</v>
      </c>
      <c r="D48" s="138" t="s">
        <v>57</v>
      </c>
      <c r="E48" s="108">
        <v>1508674.08</v>
      </c>
      <c r="F48" s="108">
        <v>205662</v>
      </c>
      <c r="G48" s="109">
        <f t="shared" si="3"/>
        <v>0.13631970133668631</v>
      </c>
      <c r="H48" s="7"/>
      <c r="I48" s="7"/>
      <c r="J48" s="7"/>
      <c r="K48" s="7"/>
      <c r="L48" s="7"/>
    </row>
    <row r="49" spans="1:12" ht="15.75" x14ac:dyDescent="0.25">
      <c r="A49" s="103"/>
      <c r="B49" s="91"/>
      <c r="C49" s="133">
        <v>6230</v>
      </c>
      <c r="D49" s="138" t="s">
        <v>58</v>
      </c>
      <c r="E49" s="108">
        <v>20000</v>
      </c>
      <c r="F49" s="108">
        <v>0</v>
      </c>
      <c r="G49" s="109">
        <f t="shared" si="3"/>
        <v>0</v>
      </c>
      <c r="H49" s="7"/>
      <c r="I49" s="7"/>
      <c r="J49" s="7"/>
      <c r="K49" s="7"/>
      <c r="L49" s="7"/>
    </row>
    <row r="50" spans="1:12" ht="15.75" x14ac:dyDescent="0.25">
      <c r="A50" s="103"/>
      <c r="B50" s="91">
        <v>90015</v>
      </c>
      <c r="C50" s="133"/>
      <c r="D50" s="116" t="s">
        <v>35</v>
      </c>
      <c r="E50" s="118">
        <f>E51</f>
        <v>6500</v>
      </c>
      <c r="F50" s="118">
        <f>F51</f>
        <v>0</v>
      </c>
      <c r="G50" s="119">
        <f t="shared" si="3"/>
        <v>0</v>
      </c>
      <c r="H50" s="7"/>
      <c r="I50" s="7"/>
      <c r="J50" s="7"/>
      <c r="K50" s="7"/>
      <c r="L50" s="7"/>
    </row>
    <row r="51" spans="1:12" ht="31.5" x14ac:dyDescent="0.25">
      <c r="A51" s="103"/>
      <c r="B51" s="91"/>
      <c r="C51" s="133">
        <v>6050</v>
      </c>
      <c r="D51" s="33" t="s">
        <v>64</v>
      </c>
      <c r="E51" s="108">
        <v>6500</v>
      </c>
      <c r="F51" s="108">
        <v>0</v>
      </c>
      <c r="G51" s="109">
        <f>F51/E51</f>
        <v>0</v>
      </c>
      <c r="H51" s="7"/>
      <c r="I51" s="7"/>
      <c r="J51" s="7"/>
      <c r="K51" s="7"/>
      <c r="L51" s="7"/>
    </row>
    <row r="52" spans="1:12" ht="15.75" x14ac:dyDescent="0.25">
      <c r="A52" s="103"/>
      <c r="B52" s="91">
        <v>90095</v>
      </c>
      <c r="C52" s="133"/>
      <c r="D52" s="137" t="s">
        <v>17</v>
      </c>
      <c r="E52" s="118">
        <f>E53+E54</f>
        <v>90000</v>
      </c>
      <c r="F52" s="118">
        <f>F53+F54</f>
        <v>18.86</v>
      </c>
      <c r="G52" s="119">
        <f>F52/E52</f>
        <v>2.0955555555555555E-4</v>
      </c>
      <c r="H52" s="7"/>
      <c r="I52" s="7"/>
      <c r="J52" s="7"/>
      <c r="K52" s="7"/>
      <c r="L52" s="7"/>
    </row>
    <row r="53" spans="1:12" ht="15.75" x14ac:dyDescent="0.25">
      <c r="A53" s="103"/>
      <c r="B53" s="91"/>
      <c r="C53" s="133">
        <v>6050</v>
      </c>
      <c r="D53" s="135" t="s">
        <v>59</v>
      </c>
      <c r="E53" s="139">
        <v>10000</v>
      </c>
      <c r="F53" s="139">
        <v>18.86</v>
      </c>
      <c r="G53" s="140">
        <f>F53/E53</f>
        <v>1.8859999999999999E-3</v>
      </c>
      <c r="H53" s="7"/>
      <c r="I53" s="7"/>
      <c r="J53" s="7"/>
      <c r="K53" s="7"/>
      <c r="L53" s="7"/>
    </row>
    <row r="54" spans="1:12" ht="16.5" thickBot="1" x14ac:dyDescent="0.3">
      <c r="A54" s="141"/>
      <c r="B54" s="142"/>
      <c r="C54" s="143">
        <v>6060</v>
      </c>
      <c r="D54" s="144" t="s">
        <v>60</v>
      </c>
      <c r="E54" s="145">
        <v>80000</v>
      </c>
      <c r="F54" s="145">
        <v>0</v>
      </c>
      <c r="G54" s="146">
        <f>F54/E54</f>
        <v>0</v>
      </c>
      <c r="H54" s="7"/>
      <c r="I54" s="7"/>
      <c r="J54" s="7"/>
      <c r="K54" s="7"/>
      <c r="L54" s="7"/>
    </row>
    <row r="55" spans="1:12" ht="16.5" thickBot="1" x14ac:dyDescent="0.25">
      <c r="A55" s="83">
        <v>921</v>
      </c>
      <c r="B55" s="125"/>
      <c r="C55" s="21"/>
      <c r="D55" s="147" t="s">
        <v>18</v>
      </c>
      <c r="E55" s="148">
        <f>E56+E58</f>
        <v>116200</v>
      </c>
      <c r="F55" s="148">
        <f>F56</f>
        <v>0</v>
      </c>
      <c r="G55" s="149">
        <f>F55/E55</f>
        <v>0</v>
      </c>
      <c r="H55" s="7"/>
      <c r="I55" s="7"/>
      <c r="J55" s="7"/>
      <c r="K55" s="7"/>
      <c r="L55" s="7"/>
    </row>
    <row r="56" spans="1:12" ht="15.75" x14ac:dyDescent="0.25">
      <c r="A56" s="129"/>
      <c r="B56" s="150">
        <v>92116</v>
      </c>
      <c r="C56" s="130"/>
      <c r="D56" s="151" t="s">
        <v>31</v>
      </c>
      <c r="E56" s="152">
        <f>E57</f>
        <v>40000</v>
      </c>
      <c r="F56" s="152">
        <f>F57</f>
        <v>0</v>
      </c>
      <c r="G56" s="153">
        <f t="shared" ref="G56:G63" si="4">F56/E56</f>
        <v>0</v>
      </c>
      <c r="H56" s="7"/>
      <c r="I56" s="7"/>
      <c r="J56" s="7"/>
      <c r="K56" s="7"/>
      <c r="L56" s="7"/>
    </row>
    <row r="57" spans="1:12" ht="31.5" x14ac:dyDescent="0.25">
      <c r="A57" s="103"/>
      <c r="B57" s="91"/>
      <c r="C57" s="133">
        <v>6050</v>
      </c>
      <c r="D57" s="75" t="s">
        <v>61</v>
      </c>
      <c r="E57" s="154">
        <v>40000</v>
      </c>
      <c r="F57" s="154">
        <v>0</v>
      </c>
      <c r="G57" s="155">
        <f>F57/E57</f>
        <v>0</v>
      </c>
      <c r="H57" s="7"/>
      <c r="I57" s="7"/>
      <c r="J57" s="7"/>
      <c r="K57" s="7"/>
      <c r="L57" s="7"/>
    </row>
    <row r="58" spans="1:12" ht="15.75" x14ac:dyDescent="0.25">
      <c r="A58" s="103"/>
      <c r="B58" s="91">
        <v>92120</v>
      </c>
      <c r="C58" s="133"/>
      <c r="D58" s="156" t="s">
        <v>32</v>
      </c>
      <c r="E58" s="106">
        <f>E59</f>
        <v>76200</v>
      </c>
      <c r="F58" s="106">
        <f>F59</f>
        <v>0</v>
      </c>
      <c r="G58" s="119">
        <f>F58/E58</f>
        <v>0</v>
      </c>
      <c r="H58" s="7"/>
      <c r="I58" s="7"/>
      <c r="J58" s="7"/>
      <c r="K58" s="7"/>
      <c r="L58" s="7"/>
    </row>
    <row r="59" spans="1:12" ht="32.25" thickBot="1" x14ac:dyDescent="0.3">
      <c r="A59" s="141"/>
      <c r="B59" s="142"/>
      <c r="C59" s="143">
        <v>6580</v>
      </c>
      <c r="D59" s="61" t="s">
        <v>62</v>
      </c>
      <c r="E59" s="145">
        <v>76200</v>
      </c>
      <c r="F59" s="145">
        <v>0</v>
      </c>
      <c r="G59" s="146">
        <f>F59/E59</f>
        <v>0</v>
      </c>
      <c r="H59" s="7"/>
      <c r="I59" s="7"/>
      <c r="J59" s="7"/>
      <c r="K59" s="7"/>
      <c r="L59" s="7"/>
    </row>
    <row r="60" spans="1:12" ht="16.5" thickBot="1" x14ac:dyDescent="0.3">
      <c r="A60" s="83">
        <v>926</v>
      </c>
      <c r="B60" s="125"/>
      <c r="C60" s="65"/>
      <c r="D60" s="157" t="s">
        <v>21</v>
      </c>
      <c r="E60" s="85">
        <f>E61</f>
        <v>905000</v>
      </c>
      <c r="F60" s="148">
        <f>F61</f>
        <v>321464.62</v>
      </c>
      <c r="G60" s="149">
        <f t="shared" si="4"/>
        <v>0.35520952486187846</v>
      </c>
      <c r="H60" s="7"/>
      <c r="I60" s="7"/>
      <c r="J60" s="7"/>
      <c r="K60" s="7"/>
      <c r="L60" s="7"/>
    </row>
    <row r="61" spans="1:12" ht="15.75" x14ac:dyDescent="0.25">
      <c r="A61" s="129"/>
      <c r="B61" s="150">
        <v>92601</v>
      </c>
      <c r="C61" s="130"/>
      <c r="D61" s="151" t="s">
        <v>22</v>
      </c>
      <c r="E61" s="152">
        <f>E62</f>
        <v>905000</v>
      </c>
      <c r="F61" s="152">
        <v>321464.62</v>
      </c>
      <c r="G61" s="153">
        <f t="shared" si="4"/>
        <v>0.35520952486187846</v>
      </c>
      <c r="H61" s="7"/>
      <c r="I61" s="7"/>
      <c r="J61" s="7"/>
      <c r="K61" s="7"/>
      <c r="L61" s="7"/>
    </row>
    <row r="62" spans="1:12" ht="31.5" x14ac:dyDescent="0.25">
      <c r="A62" s="103"/>
      <c r="B62" s="91"/>
      <c r="C62" s="133">
        <v>6050</v>
      </c>
      <c r="D62" s="158" t="s">
        <v>63</v>
      </c>
      <c r="E62" s="154">
        <v>905000</v>
      </c>
      <c r="F62" s="154">
        <v>321464.62</v>
      </c>
      <c r="G62" s="155">
        <f t="shared" si="4"/>
        <v>0.35520952486187846</v>
      </c>
      <c r="H62" s="7"/>
      <c r="I62" s="7"/>
      <c r="J62" s="7"/>
      <c r="K62" s="7"/>
      <c r="L62" s="7"/>
    </row>
    <row r="63" spans="1:12" ht="16.5" thickBot="1" x14ac:dyDescent="0.25">
      <c r="A63" s="159"/>
      <c r="B63" s="160"/>
      <c r="C63" s="161"/>
      <c r="D63" s="162" t="s">
        <v>14</v>
      </c>
      <c r="E63" s="163">
        <f>E7+E14+E17+E22+E31+E39+E55+E60</f>
        <v>8722231.0800000001</v>
      </c>
      <c r="F63" s="163">
        <f>F7+F14+F17+F22+F31+F39+F55+F60</f>
        <v>790647.73</v>
      </c>
      <c r="G63" s="164">
        <f t="shared" si="4"/>
        <v>9.0647418389653581E-2</v>
      </c>
      <c r="H63" s="7"/>
      <c r="I63" s="7"/>
      <c r="J63" s="7"/>
      <c r="K63" s="7"/>
      <c r="L63" s="7"/>
    </row>
    <row r="64" spans="1:12" x14ac:dyDescent="0.2">
      <c r="B64" s="18"/>
    </row>
    <row r="65" spans="5:5" x14ac:dyDescent="0.2">
      <c r="E65" s="11"/>
    </row>
  </sheetData>
  <mergeCells count="3">
    <mergeCell ref="F1:G1"/>
    <mergeCell ref="F2:G2"/>
    <mergeCell ref="F3:G3"/>
  </mergeCells>
  <phoneticPr fontId="0" type="noConversion"/>
  <pageMargins left="0.6692913385826772" right="0.39370078740157483" top="0.47244094488188981" bottom="0.51181102362204722" header="0.51181102362204722" footer="0.51181102362204722"/>
  <pageSetup paperSize="9" scale="69" firstPageNumber="0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zał.nr 5</vt:lpstr>
      <vt:lpstr>'zał.nr 5'!Obszar_wydruku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Skarbnik</cp:lastModifiedBy>
  <cp:lastPrinted>2016-07-29T06:19:56Z</cp:lastPrinted>
  <dcterms:created xsi:type="dcterms:W3CDTF">2011-02-11T07:48:07Z</dcterms:created>
  <dcterms:modified xsi:type="dcterms:W3CDTF">2016-08-09T12:22:36Z</dcterms:modified>
</cp:coreProperties>
</file>